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9008910\Desktop\"/>
    </mc:Choice>
  </mc:AlternateContent>
  <xr:revisionPtr revIDLastSave="0" documentId="13_ncr:1_{94A6C37F-F855-48E1-B9C9-03B223FF5F03}" xr6:coauthVersionLast="47" xr6:coauthVersionMax="47" xr10:uidLastSave="{00000000-0000-0000-0000-000000000000}"/>
  <workbookProtection workbookAlgorithmName="SHA-512" workbookHashValue="b3h38q5DqNi1FXzQeVBtqY07EZEp5LsScz4ZQSsQwjoyoE8A1ifIZlOwUoXDnAePwLR/yimsJjms+ny4tDaLMw==" workbookSaltValue="XYEJaw5BSBQqVxEIqU+2Ag==" workbookSpinCount="100000" lockStructure="1"/>
  <bookViews>
    <workbookView xWindow="-98" yWindow="-98" windowWidth="21795" windowHeight="1387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<sst xmlns="http://schemas.openxmlformats.org/spreadsheetml/2006/main" count="228" uniqueCount="112">
  <si>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</si>
  <si>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</si>
  <si>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</si>
  <si>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</si>
  <si>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</si>
  <si>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</si>
  <si>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</si>
  <si>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</si>
  <si>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</si>
  <si>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</si>
  <si>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</si>
  <si>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</si>
  <si>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</si>
  <si>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</si>
  <si>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</si>
  <si>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</si>
  <si>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</si>
  <si>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</si>
  <si>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</si>
  <si>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</si>
  <si>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</si>
  <si>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</si>
  <si>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</si>
  <si>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</si>
  <si>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</si>
  <si>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</si>
  <si>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</si>
  <si>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</si>
  <si>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</si>
  <si>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</si>
  <si>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</si>
  <si>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</si>
  <si>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</si>
  <si>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</si>
  <si>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</si>
  <si>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</si>
  <si>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</si>
  <si>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</si>
  <si>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</si>
  <si>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</si>
  <si>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</si>
  <si>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</si>
  <si>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</si>
  <si>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</si>
  <si>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</si>
  <si>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</si>
  <si>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</si>
  <si>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</si>
  <si>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</si>
  <si>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</si>
  <si>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</si>
  <si>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</si>
  <si>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</si>
  <si>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</si>
  <si>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</si>
  <si>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</si>
  <si>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</si>
  <si>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</si>
  <si>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</si>
  <si>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</si>
  <si>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</si>
  <si>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</si>
  <si>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</si>
  <si>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</si>
  <si>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</si>
  <si>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</si>
  <si>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</si>
  <si>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</si>
  <si>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</si>
  <si>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</si>
  <si>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</si>
  <si>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</si>
  <si>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</si>
  <si>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</si>
  <si>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</si>
  <si>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</si>
  <si>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</si>
  <si>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</si>
  <si>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</si>
  <si>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</si>
  <si>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</si>
  <si>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</si>
  <si>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</si>
  <si>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</si>
  <si>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</si>
  <si>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</si>
  <si>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</si>
  <si>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</si>
  <si>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</si>
  <si>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</si>
  <si>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</si>
  <si>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</si>
  <si>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</si>
  <si>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美浜町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</si>
  <si>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</si>
  <si>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</si>
  <si>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</si>
  <si>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</si>
  <si>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</si>
  <si>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</si>
  <si>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</si>
  <si>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</si>
  <si>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</si>
  <si>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</si>
  <si>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</si>
  <si>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</si>
  <si>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</si>
  <si>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</si>
  <si>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</si>
  <si>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及び②管路経年化率は平均を上回り年々上昇しているが、法定耐用年数を経過した管路を多く保有しているためである。毎年老朽管の更新工事を行っているが、更新が追い付いていないのが現状である。
③管路更新率は平均と同等だが昨年度より低下した。これは、工事の中止により、更新した配水管延長が減少したためである。今後は管路更新率を上げるため管路更新工事を行っていく予定である。</t>
    <rPh sb="25" eb="27">
      <t>ウワマワ</t>
    </rPh>
    <rPh sb="30" eb="32">
      <t>ジョウショウ</t>
    </rPh>
    <rPh sb="111" eb="113">
      <t>ヘイキン</t>
    </rPh>
    <rPh sb="114" eb="116">
      <t>ドウトウ</t>
    </rPh>
    <rPh sb="118" eb="120">
      <t>サクネン</t>
    </rPh>
    <rPh sb="120" eb="121">
      <t>ド</t>
    </rPh>
    <rPh sb="123" eb="125">
      <t>テイカ</t>
    </rPh>
    <rPh sb="141" eb="143">
      <t>コウシン</t>
    </rPh>
    <rPh sb="145" eb="148">
      <t>ハイスイカン</t>
    </rPh>
    <rPh sb="148" eb="150">
      <t>エンチョウ</t>
    </rPh>
    <rPh sb="151" eb="153">
      <t>ゲンショウ</t>
    </rPh>
    <phoneticPr fontId="4"/>
  </si>
  <si>
    <t>①経常収支比率は100％以上で良好であり、料金改定に伴う給水収益の増加により、昨年度から大幅に上昇したと考えられる。
②累積欠損金は発生しておらず0％となっているが、今後も発生させないためには継続的な料金改定が必要である。
③流動比率は昨年度の数値を下回ったが年度内で大部分の支払いが終わっていたため平均値を大幅に上回った。
④企業債残高対給水収益比率は平均を大きく下回り、昨年度から低下している。これは、工事の中止により企業債の借入が行われなかったことに加え、給水収益が増加したためである。今後は、耐震管更新工事の実施に伴い、毎年企業債の借入が見込まれることから、上昇すると考えられる。
⑤料金回収率は料金改定により100％を上回り、給水に係る費用が給水収益で賄われたこととなる。
⑥給水原価は平均を下回っているが、年々上昇している。水道管老朽に伴う維持管理費の増加や物価上昇に伴い今後も増加する見込みである。
⑦施設利用率は年々低下しているが、給水人口や大口使用者の減少に伴い、一日平均配水量が減少しているためである。なお、給水人口は今後も減少する見込みであることから、低下傾向が続くと考えられる。
⑧有収率は横ばい状態で、平均より高い数値である。今後も老朽管の更新工事や漏水等への対策を行っていく予定である。</t>
    <rPh sb="12" eb="14">
      <t>イジョウ</t>
    </rPh>
    <rPh sb="15" eb="17">
      <t>リョウコウ</t>
    </rPh>
    <rPh sb="21" eb="25">
      <t>リョウキンカイテイ</t>
    </rPh>
    <rPh sb="26" eb="27">
      <t>トモナ</t>
    </rPh>
    <rPh sb="28" eb="32">
      <t>キュウスイシュウエキ</t>
    </rPh>
    <rPh sb="33" eb="35">
      <t>ゾウカ</t>
    </rPh>
    <rPh sb="39" eb="42">
      <t>サクネンド</t>
    </rPh>
    <rPh sb="44" eb="46">
      <t>オオハバ</t>
    </rPh>
    <rPh sb="47" eb="49">
      <t>ジョウショウ</t>
    </rPh>
    <rPh sb="52" eb="53">
      <t>カンガ</t>
    </rPh>
    <rPh sb="66" eb="68">
      <t>ハッセイ</t>
    </rPh>
    <rPh sb="96" eb="99">
      <t>ケイゾクテキ</t>
    </rPh>
    <rPh sb="118" eb="121">
      <t>サクネンド</t>
    </rPh>
    <rPh sb="122" eb="124">
      <t>スウチ</t>
    </rPh>
    <rPh sb="154" eb="156">
      <t>オオハバ</t>
    </rPh>
    <rPh sb="180" eb="181">
      <t>オオ</t>
    </rPh>
    <rPh sb="183" eb="185">
      <t>シタマワ</t>
    </rPh>
    <rPh sb="187" eb="190">
      <t>サクネンド</t>
    </rPh>
    <rPh sb="192" eb="194">
      <t>テイカ</t>
    </rPh>
    <rPh sb="203" eb="205">
      <t>コウジ</t>
    </rPh>
    <rPh sb="206" eb="208">
      <t>チュウシ</t>
    </rPh>
    <rPh sb="211" eb="214">
      <t>キギョウサイ</t>
    </rPh>
    <rPh sb="215" eb="216">
      <t>カ</t>
    </rPh>
    <rPh sb="216" eb="217">
      <t>イ</t>
    </rPh>
    <rPh sb="218" eb="219">
      <t>オコナ</t>
    </rPh>
    <rPh sb="228" eb="229">
      <t>クワ</t>
    </rPh>
    <rPh sb="231" eb="235">
      <t>キュウスイシュウエキ</t>
    </rPh>
    <rPh sb="236" eb="238">
      <t>ゾウカ</t>
    </rPh>
    <rPh sb="246" eb="248">
      <t>コンゴ</t>
    </rPh>
    <rPh sb="258" eb="260">
      <t>ジッシ</t>
    </rPh>
    <rPh sb="261" eb="262">
      <t>トモナ</t>
    </rPh>
    <rPh sb="266" eb="269">
      <t>キギョウサイ</t>
    </rPh>
    <rPh sb="273" eb="275">
      <t>ミコ</t>
    </rPh>
    <rPh sb="283" eb="285">
      <t>ジョウショウ</t>
    </rPh>
    <rPh sb="302" eb="304">
      <t>リョウキン</t>
    </rPh>
    <rPh sb="304" eb="306">
      <t>カイテイ</t>
    </rPh>
    <rPh sb="314" eb="316">
      <t>ウワマワ</t>
    </rPh>
    <rPh sb="351" eb="353">
      <t>シタマワ</t>
    </rPh>
    <rPh sb="361" eb="363">
      <t>ジョウショウ</t>
    </rPh>
    <rPh sb="395" eb="397">
      <t>ゾウカ</t>
    </rPh>
    <rPh sb="416" eb="418">
      <t>テイカ</t>
    </rPh>
    <rPh sb="429" eb="431">
      <t>オオクチ</t>
    </rPh>
    <rPh sb="431" eb="434">
      <t>シヨウシャ</t>
    </rPh>
    <rPh sb="438" eb="439">
      <t>トモナ</t>
    </rPh>
    <rPh sb="487" eb="489">
      <t>テイカ</t>
    </rPh>
    <rPh sb="489" eb="491">
      <t>ケイコウ</t>
    </rPh>
    <rPh sb="492" eb="493">
      <t>ツヅ</t>
    </rPh>
    <rPh sb="495" eb="496">
      <t>カンガ</t>
    </rPh>
    <phoneticPr fontId="4"/>
  </si>
  <si>
    <t>R6年度の料金改定により赤字経営から黒字経営になったが、今後は給水人口の減少に伴う給水収益の減少が見込まれる。R8年度には再度料金改定を予定しているが、将来にわたり安定した経営を図るため、今後も継続的な料金改定が必要であると考えられる。また④企業債残高対給水収益比率、2.老朽化の状況から、明らかに投資不足で管路更新が追い付いていないことがわかる。そのため今後も起債を続け、継続して老朽管の更新を行っていく必要がある。
収支バランス、投資バランスを総合的にまとめた経営戦略をH30年度に策定したが、起債額、給水収益の増減、料金改定を加えたうえで経営戦略を策定し直す必要がある。</t>
    <rPh sb="5" eb="9">
      <t>リョウキンカイテイ</t>
    </rPh>
    <rPh sb="12" eb="16">
      <t>アカジケイエイ</t>
    </rPh>
    <rPh sb="18" eb="22">
      <t>クロジケイエイ</t>
    </rPh>
    <rPh sb="28" eb="30">
      <t>コンゴ</t>
    </rPh>
    <rPh sb="31" eb="35">
      <t>キュウスイジンコウ</t>
    </rPh>
    <rPh sb="36" eb="38">
      <t>ゲンショウ</t>
    </rPh>
    <rPh sb="39" eb="40">
      <t>トモナ</t>
    </rPh>
    <rPh sb="41" eb="45">
      <t>キュウスイシュウエキ</t>
    </rPh>
    <rPh sb="46" eb="48">
      <t>ゲンショウ</t>
    </rPh>
    <rPh sb="49" eb="51">
      <t>ミコ</t>
    </rPh>
    <rPh sb="57" eb="59">
      <t>ネンド</t>
    </rPh>
    <rPh sb="61" eb="62">
      <t>フタタ</t>
    </rPh>
    <rPh sb="62" eb="63">
      <t>ド</t>
    </rPh>
    <rPh sb="63" eb="67">
      <t>リョウキンカイテイ</t>
    </rPh>
    <rPh sb="68" eb="70">
      <t>ヨテイ</t>
    </rPh>
    <rPh sb="76" eb="78">
      <t>ショウライ</t>
    </rPh>
    <rPh sb="82" eb="84">
      <t>アンテイ</t>
    </rPh>
    <rPh sb="86" eb="88">
      <t>ケイエイ</t>
    </rPh>
    <rPh sb="89" eb="90">
      <t>ハカ</t>
    </rPh>
    <rPh sb="94" eb="96">
      <t>コンゴ</t>
    </rPh>
    <rPh sb="97" eb="100">
      <t>ケイゾクテキ</t>
    </rPh>
    <rPh sb="101" eb="105">
      <t>リョウキンカイテイ</t>
    </rPh>
    <rPh sb="106" eb="108">
      <t>ヒツヨウ</t>
    </rPh>
    <rPh sb="112" eb="113">
      <t>カンガ</t>
    </rPh>
    <rPh sb="159" eb="160">
      <t>オ</t>
    </rPh>
    <rPh sb="161" eb="162">
      <t>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</si>
</sst>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0.57999999999999996</c:v>
                </c:pt>
                <c:pt idx="1">
                  <c:v>0.66</c:v>
                </c:pt>
                <c:pt idx="2">
                  <c:v>0.66</c:v>
                </c:pt>
                <c:pt idx="3">
                  <c:v>0.61</c:v>
                </c:pt>
                <c:pt idx="4">
                  <c:v>0.41</c:v>
                </c:pt>
              </c:numCache>
            </c:numRef>
          </c:val>
          <c:extLst>
            <c:ext xmlns:c16="http://schemas.microsoft.com/office/drawing/2014/chart" uri="{C3380CC4-5D6E-409C-BE32-E72D297353CC}">
              <c16:uniqueId val="{00000000-A35A-444D-A050-97E981EBECD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A35A-444D-A050-97E981EBECD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52.31</c:v>
                </c:pt>
                <c:pt idx="1">
                  <c:v>51.47</c:v>
                </c:pt>
                <c:pt idx="2">
                  <c:v>50.73</c:v>
                </c:pt>
                <c:pt idx="3">
                  <c:v>49.51</c:v>
                </c:pt>
                <c:pt idx="4">
                  <c:v>49.32</c:v>
                </c:pt>
              </c:numCache>
            </c:numRef>
          </c:val>
          <c:extLst>
            <c:ext xmlns:c16="http://schemas.microsoft.com/office/drawing/2014/chart" uri="{C3380CC4-5D6E-409C-BE32-E72D297353CC}">
              <c16:uniqueId val="{00000000-6031-4D91-A6A5-75AFA741E0E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6031-4D91-A6A5-75AFA741E0E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92.98</c:v>
                </c:pt>
                <c:pt idx="1">
                  <c:v>92.93</c:v>
                </c:pt>
                <c:pt idx="2">
                  <c:v>92.63</c:v>
                </c:pt>
                <c:pt idx="3">
                  <c:v>93.02</c:v>
                </c:pt>
                <c:pt idx="4">
                  <c:v>93.13</c:v>
                </c:pt>
              </c:numCache>
            </c:numRef>
          </c:val>
          <c:extLst>
            <c:ext xmlns:c16="http://schemas.microsoft.com/office/drawing/2014/chart" uri="{C3380CC4-5D6E-409C-BE32-E72D297353CC}">
              <c16:uniqueId val="{00000000-474E-44C2-A723-FBF862D7F01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474E-44C2-A723-FBF862D7F01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110.38</c:v>
                </c:pt>
                <c:pt idx="1">
                  <c:v>106.59</c:v>
                </c:pt>
                <c:pt idx="2">
                  <c:v>102.99</c:v>
                </c:pt>
                <c:pt idx="3">
                  <c:v>99.45</c:v>
                </c:pt>
                <c:pt idx="4">
                  <c:v>112.61</c:v>
                </c:pt>
              </c:numCache>
            </c:numRef>
          </c:val>
          <c:extLst>
            <c:ext xmlns:c16="http://schemas.microsoft.com/office/drawing/2014/chart" uri="{C3380CC4-5D6E-409C-BE32-E72D297353CC}">
              <c16:uniqueId val="{00000000-EC80-4A48-ABC4-B172804DB6E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EC80-4A48-ABC4-B172804DB6E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55.02</c:v>
                </c:pt>
                <c:pt idx="1">
                  <c:v>54.74</c:v>
                </c:pt>
                <c:pt idx="2">
                  <c:v>55.14</c:v>
                </c:pt>
                <c:pt idx="3">
                  <c:v>55.79</c:v>
                </c:pt>
                <c:pt idx="4">
                  <c:v>56.99</c:v>
                </c:pt>
              </c:numCache>
            </c:numRef>
          </c:val>
          <c:extLst>
            <c:ext xmlns:c16="http://schemas.microsoft.com/office/drawing/2014/chart" uri="{C3380CC4-5D6E-409C-BE32-E72D297353CC}">
              <c16:uniqueId val="{00000000-0050-489B-AFFD-D6D9916EAD6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0050-489B-AFFD-D6D9916EAD6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33.6</c:v>
                </c:pt>
                <c:pt idx="1">
                  <c:v>34.04</c:v>
                </c:pt>
                <c:pt idx="2">
                  <c:v>37.619999999999997</c:v>
                </c:pt>
                <c:pt idx="3">
                  <c:v>40.53</c:v>
                </c:pt>
                <c:pt idx="4">
                  <c:v>43.18</c:v>
                </c:pt>
              </c:numCache>
            </c:numRef>
          </c:val>
          <c:extLst>
            <c:ext xmlns:c16="http://schemas.microsoft.com/office/drawing/2014/chart" uri="{C3380CC4-5D6E-409C-BE32-E72D297353CC}">
              <c16:uniqueId val="{00000000-D15A-464B-B10B-9AB20E08719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D15A-464B-B10B-9AB20E08719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quot;-&quot;">
                  <c:v>0.62</c:v>
                </c:pt>
                <c:pt idx="4">
                  <c:v>0</c:v>
                </c:pt>
              </c:numCache>
            </c:numRef>
          </c:val>
          <c:extLst>
            <c:ext xmlns:c16="http://schemas.microsoft.com/office/drawing/2014/chart" uri="{C3380CC4-5D6E-409C-BE32-E72D297353CC}">
              <c16:uniqueId val="{00000000-6707-421D-9F45-B94EDAF6A06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6707-421D-9F45-B94EDAF6A06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729.62</c:v>
                </c:pt>
                <c:pt idx="1">
                  <c:v>1353.08</c:v>
                </c:pt>
                <c:pt idx="2">
                  <c:v>1872.87</c:v>
                </c:pt>
                <c:pt idx="3">
                  <c:v>1712.66</c:v>
                </c:pt>
                <c:pt idx="4">
                  <c:v>1425.37</c:v>
                </c:pt>
              </c:numCache>
            </c:numRef>
          </c:val>
          <c:extLst>
            <c:ext xmlns:c16="http://schemas.microsoft.com/office/drawing/2014/chart" uri="{C3380CC4-5D6E-409C-BE32-E72D297353CC}">
              <c16:uniqueId val="{00000000-85BD-4A90-8652-1AF375225DA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85BD-4A90-8652-1AF375225DA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52.06</c:v>
                </c:pt>
                <c:pt idx="1">
                  <c:v>64.67</c:v>
                </c:pt>
                <c:pt idx="2">
                  <c:v>86.31</c:v>
                </c:pt>
                <c:pt idx="3">
                  <c:v>92.13</c:v>
                </c:pt>
                <c:pt idx="4">
                  <c:v>75.63</c:v>
                </c:pt>
              </c:numCache>
            </c:numRef>
          </c:val>
          <c:extLst>
            <c:ext xmlns:c16="http://schemas.microsoft.com/office/drawing/2014/chart" uri="{C3380CC4-5D6E-409C-BE32-E72D297353CC}">
              <c16:uniqueId val="{00000000-BD9E-42F9-9692-D1D8504868F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BD9E-42F9-9692-D1D8504868F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107.52</c:v>
                </c:pt>
                <c:pt idx="1">
                  <c:v>107.02</c:v>
                </c:pt>
                <c:pt idx="2">
                  <c:v>92.91</c:v>
                </c:pt>
                <c:pt idx="3">
                  <c:v>98.99</c:v>
                </c:pt>
                <c:pt idx="4">
                  <c:v>113.51</c:v>
                </c:pt>
              </c:numCache>
            </c:numRef>
          </c:val>
          <c:extLst>
            <c:ext xmlns:c16="http://schemas.microsoft.com/office/drawing/2014/chart" uri="{C3380CC4-5D6E-409C-BE32-E72D297353CC}">
              <c16:uniqueId val="{00000000-0C7B-49D3-94F6-3543CBFCA29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0C7B-49D3-94F6-3543CBFCA29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140.36000000000001</c:v>
                </c:pt>
                <c:pt idx="1">
                  <c:v>145.47999999999999</c:v>
                </c:pt>
                <c:pt idx="2">
                  <c:v>153.51</c:v>
                </c:pt>
                <c:pt idx="3">
                  <c:v>158.47999999999999</c:v>
                </c:pt>
                <c:pt idx="4">
                  <c:v>162.34</c:v>
                </c:pt>
              </c:numCache>
            </c:numRef>
          </c:val>
          <c:extLst>
            <c:ext xmlns:c16="http://schemas.microsoft.com/office/drawing/2014/chart" uri="{C3380CC4-5D6E-409C-BE32-E72D297353CC}">
              <c16:uniqueId val="{00000000-A41D-496C-AC54-E6A745B20C5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A41D-496C-AC54-E6A745B20C5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1" zoomScaleNormal="100" workbookViewId="0">
      <selection activeCell="BL66" sqref="BL66:BZ82"/>
    </sheetView>
  </sheetViews>
  <sheetFormatPr defaultColWidth="2.59765625" defaultRowHeight="12.75" x14ac:dyDescent="0.25"/>
  <cols>
    <col min="1" max="1" width="2.59765625" customWidth="1"/>
    <col min="2" max="62" width="3.796875" customWidth="1"/>
    <col min="64" max="78" width="3.066406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79" t="str">
        <f>データ!H6</f>
        <v>愛知県　美浜町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2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A6</v>
      </c>
      <c r="X8" s="77"/>
      <c r="Y8" s="77"/>
      <c r="Z8" s="77"/>
      <c r="AA8" s="77"/>
      <c r="AB8" s="77"/>
      <c r="AC8" s="77"/>
      <c r="AD8" s="77" t="str">
        <f>データ!$M$6</f>
        <v>非設置</v>
      </c>
      <c r="AE8" s="77"/>
      <c r="AF8" s="77"/>
      <c r="AG8" s="77"/>
      <c r="AH8" s="77"/>
      <c r="AI8" s="77"/>
      <c r="AJ8" s="77"/>
      <c r="AK8" s="2"/>
      <c r="AL8" s="68">
        <f>データ!$R$6</f>
        <v>20560</v>
      </c>
      <c r="AM8" s="68"/>
      <c r="AN8" s="68"/>
      <c r="AO8" s="68"/>
      <c r="AP8" s="68"/>
      <c r="AQ8" s="68"/>
      <c r="AR8" s="68"/>
      <c r="AS8" s="68"/>
      <c r="AT8" s="36">
        <f>データ!$S$6</f>
        <v>46.2</v>
      </c>
      <c r="AU8" s="37"/>
      <c r="AV8" s="37"/>
      <c r="AW8" s="37"/>
      <c r="AX8" s="37"/>
      <c r="AY8" s="37"/>
      <c r="AZ8" s="37"/>
      <c r="BA8" s="37"/>
      <c r="BB8" s="57">
        <f>データ!$T$6</f>
        <v>445.02</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5">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5">
      <c r="A10" s="2"/>
      <c r="B10" s="36" t="str">
        <f>データ!$N$6</f>
        <v>-</v>
      </c>
      <c r="C10" s="37"/>
      <c r="D10" s="37"/>
      <c r="E10" s="37"/>
      <c r="F10" s="37"/>
      <c r="G10" s="37"/>
      <c r="H10" s="37"/>
      <c r="I10" s="36">
        <f>データ!$O$6</f>
        <v>90.75</v>
      </c>
      <c r="J10" s="37"/>
      <c r="K10" s="37"/>
      <c r="L10" s="37"/>
      <c r="M10" s="37"/>
      <c r="N10" s="37"/>
      <c r="O10" s="67"/>
      <c r="P10" s="57">
        <f>データ!$P$6</f>
        <v>99.8</v>
      </c>
      <c r="Q10" s="57"/>
      <c r="R10" s="57"/>
      <c r="S10" s="57"/>
      <c r="T10" s="57"/>
      <c r="U10" s="57"/>
      <c r="V10" s="57"/>
      <c r="W10" s="68">
        <f>データ!$Q$6</f>
        <v>3432</v>
      </c>
      <c r="X10" s="68"/>
      <c r="Y10" s="68"/>
      <c r="Z10" s="68"/>
      <c r="AA10" s="68"/>
      <c r="AB10" s="68"/>
      <c r="AC10" s="68"/>
      <c r="AD10" s="2"/>
      <c r="AE10" s="2"/>
      <c r="AF10" s="2"/>
      <c r="AG10" s="2"/>
      <c r="AH10" s="2"/>
      <c r="AI10" s="2"/>
      <c r="AJ10" s="2"/>
      <c r="AK10" s="2"/>
      <c r="AL10" s="68">
        <f>データ!$U$6</f>
        <v>20374</v>
      </c>
      <c r="AM10" s="68"/>
      <c r="AN10" s="68"/>
      <c r="AO10" s="68"/>
      <c r="AP10" s="68"/>
      <c r="AQ10" s="68"/>
      <c r="AR10" s="68"/>
      <c r="AS10" s="68"/>
      <c r="AT10" s="36">
        <f>データ!$V$6</f>
        <v>46.2</v>
      </c>
      <c r="AU10" s="37"/>
      <c r="AV10" s="37"/>
      <c r="AW10" s="37"/>
      <c r="AX10" s="37"/>
      <c r="AY10" s="37"/>
      <c r="AZ10" s="37"/>
      <c r="BA10" s="37"/>
      <c r="BB10" s="57">
        <f>データ!$W$6</f>
        <v>441</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111</v>
      </c>
      <c r="BM66" s="52"/>
      <c r="BN66" s="52"/>
      <c r="BO66" s="52"/>
      <c r="BP66" s="52"/>
      <c r="BQ66" s="52"/>
      <c r="BR66" s="52"/>
      <c r="BS66" s="52"/>
      <c r="BT66" s="52"/>
      <c r="BU66" s="52"/>
      <c r="BV66" s="52"/>
      <c r="BW66" s="52"/>
      <c r="BX66" s="52"/>
      <c r="BY66" s="52"/>
      <c r="BZ66" s="53"/>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5">
      <c r="C83" s="12"/>
    </row>
    <row r="84" spans="1:78" hidden="1" x14ac:dyDescent="0.2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xfTOfAQxLg2AMH2ZzyZXK6uraSwiXrjjtah+baATuQCsxztpG6/pmOdfvqiuvLhjHezpTKAJpkp9FCA8WJJFA==" saltValue="GSPYByfsBKMJJGO0h5zvZ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2.75" x14ac:dyDescent="0.25"/>
  <cols>
    <col min="2" max="144" width="11.796875" customWidth="1"/>
  </cols>
  <sheetData>
    <row r="1" spans="1:144" x14ac:dyDescent="0.2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5">
      <c r="A6" s="15" t="s">
        <v>92</v>
      </c>
      <c r="B6" s="20">
        <f>B7</f>
        <v>2024</v>
      </c>
      <c r="C6" s="20">
        <f t="shared" ref="C6:W6" si="3">C7</f>
        <v>234460</v>
      </c>
      <c r="D6" s="20">
        <f t="shared" si="3"/>
        <v>46</v>
      </c>
      <c r="E6" s="20">
        <f t="shared" si="3"/>
        <v>1</v>
      </c>
      <c r="F6" s="20">
        <f t="shared" si="3"/>
        <v>0</v>
      </c>
      <c r="G6" s="20">
        <f t="shared" si="3"/>
        <v>1</v>
      </c>
      <c r="H6" s="20" t="str">
        <f t="shared" si="3"/>
        <v>愛知県　美浜町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90.75</v>
      </c>
      <c r="P6" s="21">
        <f t="shared" si="3"/>
        <v>99.8</v>
      </c>
      <c r="Q6" s="21">
        <f t="shared" si="3"/>
        <v>3432</v>
      </c>
      <c r="R6" s="21">
        <f t="shared" si="3"/>
        <v>20560</v>
      </c>
      <c r="S6" s="21">
        <f t="shared" si="3"/>
        <v>46.2</v>
      </c>
      <c r="T6" s="21">
        <f t="shared" si="3"/>
        <v>445.02</v>
      </c>
      <c r="U6" s="21">
        <f t="shared" si="3"/>
        <v>20374</v>
      </c>
      <c r="V6" s="21">
        <f t="shared" si="3"/>
        <v>46.2</v>
      </c>
      <c r="W6" s="21">
        <f t="shared" si="3"/>
        <v>441</v>
      </c>
      <c r="X6" s="22">
        <f>IF(X7="",NA(),X7)</f>
        <v>110.38</v>
      </c>
      <c r="Y6" s="22">
        <f t="shared" ref="Y6:AG6" si="4">IF(Y7="",NA(),Y7)</f>
        <v>106.59</v>
      </c>
      <c r="Z6" s="22">
        <f t="shared" si="4"/>
        <v>102.99</v>
      </c>
      <c r="AA6" s="22">
        <f t="shared" si="4"/>
        <v>99.45</v>
      </c>
      <c r="AB6" s="22">
        <f t="shared" si="4"/>
        <v>112.61</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2">
        <f t="shared" si="5"/>
        <v>0.62</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729.62</v>
      </c>
      <c r="AU6" s="22">
        <f t="shared" ref="AU6:BC6" si="6">IF(AU7="",NA(),AU7)</f>
        <v>1353.08</v>
      </c>
      <c r="AV6" s="22">
        <f t="shared" si="6"/>
        <v>1872.87</v>
      </c>
      <c r="AW6" s="22">
        <f t="shared" si="6"/>
        <v>1712.66</v>
      </c>
      <c r="AX6" s="22">
        <f t="shared" si="6"/>
        <v>1425.37</v>
      </c>
      <c r="AY6" s="22">
        <f t="shared" si="6"/>
        <v>367.55</v>
      </c>
      <c r="AZ6" s="22">
        <f t="shared" si="6"/>
        <v>378.56</v>
      </c>
      <c r="BA6" s="22">
        <f t="shared" si="6"/>
        <v>364.46</v>
      </c>
      <c r="BB6" s="22">
        <f t="shared" si="6"/>
        <v>338.89</v>
      </c>
      <c r="BC6" s="22">
        <f t="shared" si="6"/>
        <v>352.34</v>
      </c>
      <c r="BD6" s="21" t="str">
        <f>IF(BD7="","",IF(BD7="-","【-】","【"&amp;SUBSTITUTE(TEXT(BD7,"#,##0.00"),"-","△")&amp;"】"))</f>
        <v>【239.69】</v>
      </c>
      <c r="BE6" s="22">
        <f>IF(BE7="",NA(),BE7)</f>
        <v>52.06</v>
      </c>
      <c r="BF6" s="22">
        <f t="shared" ref="BF6:BN6" si="7">IF(BF7="",NA(),BF7)</f>
        <v>64.67</v>
      </c>
      <c r="BG6" s="22">
        <f t="shared" si="7"/>
        <v>86.31</v>
      </c>
      <c r="BH6" s="22">
        <f t="shared" si="7"/>
        <v>92.13</v>
      </c>
      <c r="BI6" s="22">
        <f t="shared" si="7"/>
        <v>75.63</v>
      </c>
      <c r="BJ6" s="22">
        <f t="shared" si="7"/>
        <v>418.68</v>
      </c>
      <c r="BK6" s="22">
        <f t="shared" si="7"/>
        <v>395.68</v>
      </c>
      <c r="BL6" s="22">
        <f t="shared" si="7"/>
        <v>403.72</v>
      </c>
      <c r="BM6" s="22">
        <f t="shared" si="7"/>
        <v>400.21</v>
      </c>
      <c r="BN6" s="22">
        <f t="shared" si="7"/>
        <v>391.13</v>
      </c>
      <c r="BO6" s="21" t="str">
        <f>IF(BO7="","",IF(BO7="-","【-】","【"&amp;SUBSTITUTE(TEXT(BO7,"#,##0.00"),"-","△")&amp;"】"))</f>
        <v>【264.86】</v>
      </c>
      <c r="BP6" s="22">
        <f>IF(BP7="",NA(),BP7)</f>
        <v>107.52</v>
      </c>
      <c r="BQ6" s="22">
        <f t="shared" ref="BQ6:BY6" si="8">IF(BQ7="",NA(),BQ7)</f>
        <v>107.02</v>
      </c>
      <c r="BR6" s="22">
        <f t="shared" si="8"/>
        <v>92.91</v>
      </c>
      <c r="BS6" s="22">
        <f t="shared" si="8"/>
        <v>98.99</v>
      </c>
      <c r="BT6" s="22">
        <f t="shared" si="8"/>
        <v>113.51</v>
      </c>
      <c r="BU6" s="22">
        <f t="shared" si="8"/>
        <v>94.78</v>
      </c>
      <c r="BV6" s="22">
        <f t="shared" si="8"/>
        <v>97.59</v>
      </c>
      <c r="BW6" s="22">
        <f t="shared" si="8"/>
        <v>92.17</v>
      </c>
      <c r="BX6" s="22">
        <f t="shared" si="8"/>
        <v>92.83</v>
      </c>
      <c r="BY6" s="22">
        <f t="shared" si="8"/>
        <v>92.16</v>
      </c>
      <c r="BZ6" s="21" t="str">
        <f>IF(BZ7="","",IF(BZ7="-","【-】","【"&amp;SUBSTITUTE(TEXT(BZ7,"#,##0.00"),"-","△")&amp;"】"))</f>
        <v>【97.59】</v>
      </c>
      <c r="CA6" s="22">
        <f>IF(CA7="",NA(),CA7)</f>
        <v>140.36000000000001</v>
      </c>
      <c r="CB6" s="22">
        <f t="shared" ref="CB6:CJ6" si="9">IF(CB7="",NA(),CB7)</f>
        <v>145.47999999999999</v>
      </c>
      <c r="CC6" s="22">
        <f t="shared" si="9"/>
        <v>153.51</v>
      </c>
      <c r="CD6" s="22">
        <f t="shared" si="9"/>
        <v>158.47999999999999</v>
      </c>
      <c r="CE6" s="22">
        <f t="shared" si="9"/>
        <v>162.34</v>
      </c>
      <c r="CF6" s="22">
        <f t="shared" si="9"/>
        <v>181.3</v>
      </c>
      <c r="CG6" s="22">
        <f t="shared" si="9"/>
        <v>181.71</v>
      </c>
      <c r="CH6" s="22">
        <f t="shared" si="9"/>
        <v>188.51</v>
      </c>
      <c r="CI6" s="22">
        <f t="shared" si="9"/>
        <v>189.43</v>
      </c>
      <c r="CJ6" s="22">
        <f t="shared" si="9"/>
        <v>196.75</v>
      </c>
      <c r="CK6" s="21" t="str">
        <f>IF(CK7="","",IF(CK7="-","【-】","【"&amp;SUBSTITUTE(TEXT(CK7,"#,##0.00"),"-","△")&amp;"】"))</f>
        <v>【181.66】</v>
      </c>
      <c r="CL6" s="22">
        <f>IF(CL7="",NA(),CL7)</f>
        <v>52.31</v>
      </c>
      <c r="CM6" s="22">
        <f t="shared" ref="CM6:CU6" si="10">IF(CM7="",NA(),CM7)</f>
        <v>51.47</v>
      </c>
      <c r="CN6" s="22">
        <f t="shared" si="10"/>
        <v>50.73</v>
      </c>
      <c r="CO6" s="22">
        <f t="shared" si="10"/>
        <v>49.51</v>
      </c>
      <c r="CP6" s="22">
        <f t="shared" si="10"/>
        <v>49.32</v>
      </c>
      <c r="CQ6" s="22">
        <f t="shared" si="10"/>
        <v>55.89</v>
      </c>
      <c r="CR6" s="22">
        <f t="shared" si="10"/>
        <v>55.72</v>
      </c>
      <c r="CS6" s="22">
        <f t="shared" si="10"/>
        <v>55.31</v>
      </c>
      <c r="CT6" s="22">
        <f t="shared" si="10"/>
        <v>55.14</v>
      </c>
      <c r="CU6" s="22">
        <f t="shared" si="10"/>
        <v>54.99</v>
      </c>
      <c r="CV6" s="21" t="str">
        <f>IF(CV7="","",IF(CV7="-","【-】","【"&amp;SUBSTITUTE(TEXT(CV7,"#,##0.00"),"-","△")&amp;"】"))</f>
        <v>【60.21】</v>
      </c>
      <c r="CW6" s="22">
        <f>IF(CW7="",NA(),CW7)</f>
        <v>92.98</v>
      </c>
      <c r="CX6" s="22">
        <f t="shared" ref="CX6:DF6" si="11">IF(CX7="",NA(),CX7)</f>
        <v>92.93</v>
      </c>
      <c r="CY6" s="22">
        <f t="shared" si="11"/>
        <v>92.63</v>
      </c>
      <c r="CZ6" s="22">
        <f t="shared" si="11"/>
        <v>93.02</v>
      </c>
      <c r="DA6" s="22">
        <f t="shared" si="11"/>
        <v>93.13</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55.02</v>
      </c>
      <c r="DI6" s="22">
        <f t="shared" ref="DI6:DQ6" si="12">IF(DI7="",NA(),DI7)</f>
        <v>54.74</v>
      </c>
      <c r="DJ6" s="22">
        <f t="shared" si="12"/>
        <v>55.14</v>
      </c>
      <c r="DK6" s="22">
        <f t="shared" si="12"/>
        <v>55.79</v>
      </c>
      <c r="DL6" s="22">
        <f t="shared" si="12"/>
        <v>56.99</v>
      </c>
      <c r="DM6" s="22">
        <f t="shared" si="12"/>
        <v>50.63</v>
      </c>
      <c r="DN6" s="22">
        <f t="shared" si="12"/>
        <v>51.29</v>
      </c>
      <c r="DO6" s="22">
        <f t="shared" si="12"/>
        <v>52.2</v>
      </c>
      <c r="DP6" s="22">
        <f t="shared" si="12"/>
        <v>52.7</v>
      </c>
      <c r="DQ6" s="22">
        <f t="shared" si="12"/>
        <v>53.48</v>
      </c>
      <c r="DR6" s="21" t="str">
        <f>IF(DR7="","",IF(DR7="-","【-】","【"&amp;SUBSTITUTE(TEXT(DR7,"#,##0.00"),"-","△")&amp;"】"))</f>
        <v>【52.41】</v>
      </c>
      <c r="DS6" s="22">
        <f>IF(DS7="",NA(),DS7)</f>
        <v>33.6</v>
      </c>
      <c r="DT6" s="22">
        <f t="shared" ref="DT6:EB6" si="13">IF(DT7="",NA(),DT7)</f>
        <v>34.04</v>
      </c>
      <c r="DU6" s="22">
        <f t="shared" si="13"/>
        <v>37.619999999999997</v>
      </c>
      <c r="DV6" s="22">
        <f t="shared" si="13"/>
        <v>40.53</v>
      </c>
      <c r="DW6" s="22">
        <f t="shared" si="13"/>
        <v>43.18</v>
      </c>
      <c r="DX6" s="22">
        <f t="shared" si="13"/>
        <v>18.28</v>
      </c>
      <c r="DY6" s="22">
        <f t="shared" si="13"/>
        <v>19.61</v>
      </c>
      <c r="DZ6" s="22">
        <f t="shared" si="13"/>
        <v>20.73</v>
      </c>
      <c r="EA6" s="22">
        <f t="shared" si="13"/>
        <v>22.86</v>
      </c>
      <c r="EB6" s="22">
        <f t="shared" si="13"/>
        <v>24.31</v>
      </c>
      <c r="EC6" s="21" t="str">
        <f>IF(EC7="","",IF(EC7="-","【-】","【"&amp;SUBSTITUTE(TEXT(EC7,"#,##0.00"),"-","△")&amp;"】"))</f>
        <v>【26.78】</v>
      </c>
      <c r="ED6" s="22">
        <f>IF(ED7="",NA(),ED7)</f>
        <v>0.57999999999999996</v>
      </c>
      <c r="EE6" s="22">
        <f t="shared" ref="EE6:EM6" si="14">IF(EE7="",NA(),EE7)</f>
        <v>0.66</v>
      </c>
      <c r="EF6" s="22">
        <f t="shared" si="14"/>
        <v>0.66</v>
      </c>
      <c r="EG6" s="22">
        <f t="shared" si="14"/>
        <v>0.61</v>
      </c>
      <c r="EH6" s="22">
        <f t="shared" si="14"/>
        <v>0.41</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5">
      <c r="A7" s="15"/>
      <c r="B7" s="24">
        <v>2024</v>
      </c>
      <c r="C7" s="24">
        <v>234460</v>
      </c>
      <c r="D7" s="24">
        <v>46</v>
      </c>
      <c r="E7" s="24">
        <v>1</v>
      </c>
      <c r="F7" s="24">
        <v>0</v>
      </c>
      <c r="G7" s="24">
        <v>1</v>
      </c>
      <c r="H7" s="24" t="s">
        <v>93</v>
      </c>
      <c r="I7" s="24" t="s">
        <v>94</v>
      </c>
      <c r="J7" s="24" t="s">
        <v>95</v>
      </c>
      <c r="K7" s="24" t="s">
        <v>96</v>
      </c>
      <c r="L7" s="24" t="s">
        <v>97</v>
      </c>
      <c r="M7" s="24" t="s">
        <v>98</v>
      </c>
      <c r="N7" s="25" t="s">
        <v>99</v>
      </c>
      <c r="O7" s="25">
        <v>90.75</v>
      </c>
      <c r="P7" s="25">
        <v>99.8</v>
      </c>
      <c r="Q7" s="25">
        <v>3432</v>
      </c>
      <c r="R7" s="25">
        <v>20560</v>
      </c>
      <c r="S7" s="25">
        <v>46.2</v>
      </c>
      <c r="T7" s="25">
        <v>445.02</v>
      </c>
      <c r="U7" s="25">
        <v>20374</v>
      </c>
      <c r="V7" s="25">
        <v>46.2</v>
      </c>
      <c r="W7" s="25">
        <v>441</v>
      </c>
      <c r="X7" s="25">
        <v>110.38</v>
      </c>
      <c r="Y7" s="25">
        <v>106.59</v>
      </c>
      <c r="Z7" s="25">
        <v>102.99</v>
      </c>
      <c r="AA7" s="25">
        <v>99.45</v>
      </c>
      <c r="AB7" s="25">
        <v>112.61</v>
      </c>
      <c r="AC7" s="25">
        <v>108.35</v>
      </c>
      <c r="AD7" s="25">
        <v>108.84</v>
      </c>
      <c r="AE7" s="25">
        <v>105.92</v>
      </c>
      <c r="AF7" s="25">
        <v>106.01</v>
      </c>
      <c r="AG7" s="25">
        <v>103.74</v>
      </c>
      <c r="AH7" s="25">
        <v>107.26</v>
      </c>
      <c r="AI7" s="25">
        <v>0</v>
      </c>
      <c r="AJ7" s="25">
        <v>0</v>
      </c>
      <c r="AK7" s="25">
        <v>0</v>
      </c>
      <c r="AL7" s="25">
        <v>0.62</v>
      </c>
      <c r="AM7" s="25">
        <v>0</v>
      </c>
      <c r="AN7" s="25">
        <v>3.98</v>
      </c>
      <c r="AO7" s="25">
        <v>6.02</v>
      </c>
      <c r="AP7" s="25">
        <v>7.78</v>
      </c>
      <c r="AQ7" s="25">
        <v>9.59</v>
      </c>
      <c r="AR7" s="25">
        <v>11.55</v>
      </c>
      <c r="AS7" s="25">
        <v>1.61</v>
      </c>
      <c r="AT7" s="25">
        <v>729.62</v>
      </c>
      <c r="AU7" s="25">
        <v>1353.08</v>
      </c>
      <c r="AV7" s="25">
        <v>1872.87</v>
      </c>
      <c r="AW7" s="25">
        <v>1712.66</v>
      </c>
      <c r="AX7" s="25">
        <v>1425.37</v>
      </c>
      <c r="AY7" s="25">
        <v>367.55</v>
      </c>
      <c r="AZ7" s="25">
        <v>378.56</v>
      </c>
      <c r="BA7" s="25">
        <v>364.46</v>
      </c>
      <c r="BB7" s="25">
        <v>338.89</v>
      </c>
      <c r="BC7" s="25">
        <v>352.34</v>
      </c>
      <c r="BD7" s="25">
        <v>239.69</v>
      </c>
      <c r="BE7" s="25">
        <v>52.06</v>
      </c>
      <c r="BF7" s="25">
        <v>64.67</v>
      </c>
      <c r="BG7" s="25">
        <v>86.31</v>
      </c>
      <c r="BH7" s="25">
        <v>92.13</v>
      </c>
      <c r="BI7" s="25">
        <v>75.63</v>
      </c>
      <c r="BJ7" s="25">
        <v>418.68</v>
      </c>
      <c r="BK7" s="25">
        <v>395.68</v>
      </c>
      <c r="BL7" s="25">
        <v>403.72</v>
      </c>
      <c r="BM7" s="25">
        <v>400.21</v>
      </c>
      <c r="BN7" s="25">
        <v>391.13</v>
      </c>
      <c r="BO7" s="25">
        <v>264.86</v>
      </c>
      <c r="BP7" s="25">
        <v>107.52</v>
      </c>
      <c r="BQ7" s="25">
        <v>107.02</v>
      </c>
      <c r="BR7" s="25">
        <v>92.91</v>
      </c>
      <c r="BS7" s="25">
        <v>98.99</v>
      </c>
      <c r="BT7" s="25">
        <v>113.51</v>
      </c>
      <c r="BU7" s="25">
        <v>94.78</v>
      </c>
      <c r="BV7" s="25">
        <v>97.59</v>
      </c>
      <c r="BW7" s="25">
        <v>92.17</v>
      </c>
      <c r="BX7" s="25">
        <v>92.83</v>
      </c>
      <c r="BY7" s="25">
        <v>92.16</v>
      </c>
      <c r="BZ7" s="25">
        <v>97.59</v>
      </c>
      <c r="CA7" s="25">
        <v>140.36000000000001</v>
      </c>
      <c r="CB7" s="25">
        <v>145.47999999999999</v>
      </c>
      <c r="CC7" s="25">
        <v>153.51</v>
      </c>
      <c r="CD7" s="25">
        <v>158.47999999999999</v>
      </c>
      <c r="CE7" s="25">
        <v>162.34</v>
      </c>
      <c r="CF7" s="25">
        <v>181.3</v>
      </c>
      <c r="CG7" s="25">
        <v>181.71</v>
      </c>
      <c r="CH7" s="25">
        <v>188.51</v>
      </c>
      <c r="CI7" s="25">
        <v>189.43</v>
      </c>
      <c r="CJ7" s="25">
        <v>196.75</v>
      </c>
      <c r="CK7" s="25">
        <v>181.66</v>
      </c>
      <c r="CL7" s="25">
        <v>52.31</v>
      </c>
      <c r="CM7" s="25">
        <v>51.47</v>
      </c>
      <c r="CN7" s="25">
        <v>50.73</v>
      </c>
      <c r="CO7" s="25">
        <v>49.51</v>
      </c>
      <c r="CP7" s="25">
        <v>49.32</v>
      </c>
      <c r="CQ7" s="25">
        <v>55.89</v>
      </c>
      <c r="CR7" s="25">
        <v>55.72</v>
      </c>
      <c r="CS7" s="25">
        <v>55.31</v>
      </c>
      <c r="CT7" s="25">
        <v>55.14</v>
      </c>
      <c r="CU7" s="25">
        <v>54.99</v>
      </c>
      <c r="CV7" s="25">
        <v>60.21</v>
      </c>
      <c r="CW7" s="25">
        <v>92.98</v>
      </c>
      <c r="CX7" s="25">
        <v>92.93</v>
      </c>
      <c r="CY7" s="25">
        <v>92.63</v>
      </c>
      <c r="CZ7" s="25">
        <v>93.02</v>
      </c>
      <c r="DA7" s="25">
        <v>93.13</v>
      </c>
      <c r="DB7" s="25">
        <v>81.27</v>
      </c>
      <c r="DC7" s="25">
        <v>81.260000000000005</v>
      </c>
      <c r="DD7" s="25">
        <v>80.36</v>
      </c>
      <c r="DE7" s="25">
        <v>80.13</v>
      </c>
      <c r="DF7" s="25">
        <v>79.34</v>
      </c>
      <c r="DG7" s="25">
        <v>89.21</v>
      </c>
      <c r="DH7" s="25">
        <v>55.02</v>
      </c>
      <c r="DI7" s="25">
        <v>54.74</v>
      </c>
      <c r="DJ7" s="25">
        <v>55.14</v>
      </c>
      <c r="DK7" s="25">
        <v>55.79</v>
      </c>
      <c r="DL7" s="25">
        <v>56.99</v>
      </c>
      <c r="DM7" s="25">
        <v>50.63</v>
      </c>
      <c r="DN7" s="25">
        <v>51.29</v>
      </c>
      <c r="DO7" s="25">
        <v>52.2</v>
      </c>
      <c r="DP7" s="25">
        <v>52.7</v>
      </c>
      <c r="DQ7" s="25">
        <v>53.48</v>
      </c>
      <c r="DR7" s="25">
        <v>52.41</v>
      </c>
      <c r="DS7" s="25">
        <v>33.6</v>
      </c>
      <c r="DT7" s="25">
        <v>34.04</v>
      </c>
      <c r="DU7" s="25">
        <v>37.619999999999997</v>
      </c>
      <c r="DV7" s="25">
        <v>40.53</v>
      </c>
      <c r="DW7" s="25">
        <v>43.18</v>
      </c>
      <c r="DX7" s="25">
        <v>18.28</v>
      </c>
      <c r="DY7" s="25">
        <v>19.61</v>
      </c>
      <c r="DZ7" s="25">
        <v>20.73</v>
      </c>
      <c r="EA7" s="25">
        <v>22.86</v>
      </c>
      <c r="EB7" s="25">
        <v>24.31</v>
      </c>
      <c r="EC7" s="25">
        <v>26.78</v>
      </c>
      <c r="ED7" s="25">
        <v>0.57999999999999996</v>
      </c>
      <c r="EE7" s="25">
        <v>0.66</v>
      </c>
      <c r="EF7" s="25">
        <v>0.66</v>
      </c>
      <c r="EG7" s="25">
        <v>0.61</v>
      </c>
      <c r="EH7" s="25">
        <v>0.41</v>
      </c>
      <c r="EI7" s="25">
        <v>0.53</v>
      </c>
      <c r="EJ7" s="25">
        <v>0.48</v>
      </c>
      <c r="EK7" s="25">
        <v>0.5</v>
      </c>
      <c r="EL7" s="25">
        <v>0.41</v>
      </c>
      <c r="EM7" s="25">
        <v>0.41</v>
      </c>
      <c r="EN7" s="25">
        <v>0.59</v>
      </c>
    </row>
    <row r="8" spans="1:144" x14ac:dyDescent="0.2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5">
      <c r="B11">
        <v>22</v>
      </c>
      <c r="C11">
        <v>21</v>
      </c>
      <c r="D11">
        <v>20</v>
      </c>
      <c r="E11">
        <v>19</v>
      </c>
      <c r="F11">
        <v>18</v>
      </c>
      <c r="G11" t="s">
        <v>105</v>
      </c>
    </row>
    <row r="12" spans="1:144" x14ac:dyDescent="0.25">
      <c r="B12">
        <v>1</v>
      </c>
      <c r="C12">
        <v>1</v>
      </c>
      <c r="D12">
        <v>1</v>
      </c>
      <c r="E12">
        <v>1</v>
      </c>
      <c r="F12">
        <v>1</v>
      </c>
      <c r="G12" t="s">
        <v>106</v>
      </c>
    </row>
    <row r="13" spans="1:144" x14ac:dyDescent="0.2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小幡　帆乃</cp:lastModifiedBy>
  <cp:lastPrinted>2026-02-24T04:40:25Z</cp:lastPrinted>
  <dcterms:created xsi:type="dcterms:W3CDTF">2025-12-12T09:18:37Z</dcterms:created>
  <dcterms:modified xsi:type="dcterms:W3CDTF">2026-02-24T04:40:26Z</dcterms:modified>
  <cp:category/>
</cp:coreProperties>
</file>