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住民課\国保係\賦課徴収　資格関係\減免\コロナ減免\ホームページ\R4年度掲載\"/>
    </mc:Choice>
  </mc:AlternateContent>
  <bookViews>
    <workbookView xWindow="0" yWindow="0" windowWidth="20490" windowHeight="7470" activeTab="1"/>
  </bookViews>
  <sheets>
    <sheet name="入力用" sheetId="3" r:id="rId1"/>
    <sheet name="入力例" sheetId="1" r:id="rId2"/>
  </sheets>
  <definedNames>
    <definedName name="_xlnm.Print_Area" localSheetId="0">入力用!$A$1:$L$48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1" l="1"/>
  <c r="D26" i="3" l="1"/>
  <c r="B39" i="3" s="1"/>
  <c r="B39" i="1"/>
  <c r="H17" i="3" l="1"/>
  <c r="C8" i="3"/>
  <c r="C7" i="3"/>
  <c r="C6" i="3"/>
  <c r="C5" i="3"/>
  <c r="C7" i="1"/>
  <c r="F9" i="1" s="1"/>
  <c r="F23" i="1" s="1"/>
  <c r="D26" i="1"/>
  <c r="C5" i="1"/>
  <c r="C8" i="1"/>
  <c r="C6" i="1"/>
  <c r="D9" i="3" l="1"/>
  <c r="H26" i="3"/>
  <c r="H9" i="3"/>
  <c r="G36" i="3" s="1"/>
  <c r="J36" i="3" s="1"/>
  <c r="F9" i="3"/>
  <c r="D9" i="1"/>
  <c r="D23" i="1" s="1"/>
  <c r="H9" i="1"/>
  <c r="H17" i="1"/>
  <c r="D30" i="1" l="1"/>
  <c r="G36" i="1"/>
  <c r="J36" i="1" s="1"/>
  <c r="B42" i="3"/>
  <c r="B45" i="3" s="1"/>
  <c r="B48" i="3" s="1"/>
  <c r="D23" i="3"/>
  <c r="D30" i="3"/>
  <c r="H30" i="3" s="1"/>
  <c r="F23" i="3"/>
  <c r="H26" i="1"/>
  <c r="G48" i="3" l="1"/>
  <c r="H23" i="3"/>
  <c r="F32" i="3" s="1"/>
  <c r="H30" i="1"/>
  <c r="H23" i="1"/>
  <c r="F32" i="1" s="1"/>
  <c r="B42" i="1" l="1"/>
  <c r="B45" i="1" s="1"/>
  <c r="G48" i="1" s="1"/>
</calcChain>
</file>

<file path=xl/sharedStrings.xml><?xml version="1.0" encoding="utf-8"?>
<sst xmlns="http://schemas.openxmlformats.org/spreadsheetml/2006/main" count="174" uniqueCount="64">
  <si>
    <t>事業収入</t>
    <rPh sb="0" eb="2">
      <t>ジギョウ</t>
    </rPh>
    <rPh sb="2" eb="4">
      <t>シュウニュウ</t>
    </rPh>
    <phoneticPr fontId="2"/>
  </si>
  <si>
    <t>給与収入</t>
    <rPh sb="0" eb="2">
      <t>キュウヨ</t>
    </rPh>
    <rPh sb="2" eb="4">
      <t>シュウニュウ</t>
    </rPh>
    <phoneticPr fontId="2"/>
  </si>
  <si>
    <t>不動産収入</t>
    <rPh sb="0" eb="3">
      <t>フドウサン</t>
    </rPh>
    <rPh sb="3" eb="5">
      <t>シュウニュウ</t>
    </rPh>
    <phoneticPr fontId="2"/>
  </si>
  <si>
    <t>山林収入</t>
    <rPh sb="0" eb="2">
      <t>サンリン</t>
    </rPh>
    <rPh sb="2" eb="4">
      <t>シュウニュウ</t>
    </rPh>
    <phoneticPr fontId="2"/>
  </si>
  <si>
    <t>合計額</t>
    <rPh sb="0" eb="2">
      <t>ゴウケイ</t>
    </rPh>
    <rPh sb="2" eb="3">
      <t>ガク</t>
    </rPh>
    <phoneticPr fontId="2"/>
  </si>
  <si>
    <t>円</t>
    <rPh sb="0" eb="1">
      <t>エン</t>
    </rPh>
    <phoneticPr fontId="2"/>
  </si>
  <si>
    <t>収入減の補填のために支払われる保険金・損害賠償金等の額</t>
    <rPh sb="0" eb="3">
      <t>シュウニュウゲン</t>
    </rPh>
    <rPh sb="4" eb="6">
      <t>ホテン</t>
    </rPh>
    <rPh sb="10" eb="12">
      <t>シハラ</t>
    </rPh>
    <rPh sb="15" eb="18">
      <t>ホケンキン</t>
    </rPh>
    <rPh sb="19" eb="21">
      <t>ソンガイ</t>
    </rPh>
    <rPh sb="21" eb="24">
      <t>バイショウキン</t>
    </rPh>
    <rPh sb="24" eb="25">
      <t>トウ</t>
    </rPh>
    <rPh sb="26" eb="27">
      <t>ガク</t>
    </rPh>
    <phoneticPr fontId="2"/>
  </si>
  <si>
    <t>□減収世帯</t>
    <rPh sb="1" eb="3">
      <t>ゲンシュウ</t>
    </rPh>
    <rPh sb="3" eb="5">
      <t>セタイ</t>
    </rPh>
    <phoneticPr fontId="2"/>
  </si>
  <si>
    <t>≧</t>
    <phoneticPr fontId="2"/>
  </si>
  <si>
    <t>当該収入の１０分の３</t>
    <rPh sb="0" eb="2">
      <t>トウガイ</t>
    </rPh>
    <rPh sb="2" eb="4">
      <t>シュウニュウ</t>
    </rPh>
    <rPh sb="7" eb="8">
      <t>フン</t>
    </rPh>
    <phoneticPr fontId="2"/>
  </si>
  <si>
    <t>収入減少額</t>
    <phoneticPr fontId="2"/>
  </si>
  <si>
    <t>判定結果</t>
    <rPh sb="0" eb="2">
      <t>ハンテイ</t>
    </rPh>
    <rPh sb="2" eb="4">
      <t>ケッカ</t>
    </rPh>
    <phoneticPr fontId="2"/>
  </si>
  <si>
    <t>≦</t>
    <phoneticPr fontId="2"/>
  </si>
  <si>
    <t>→</t>
    <phoneticPr fontId="2"/>
  </si>
  <si>
    <t>→</t>
    <phoneticPr fontId="2"/>
  </si>
  <si>
    <t>総合判定結果</t>
    <rPh sb="0" eb="2">
      <t>ソウゴウ</t>
    </rPh>
    <rPh sb="2" eb="4">
      <t>ハンテイ</t>
    </rPh>
    <rPh sb="4" eb="6">
      <t>ケッカ</t>
    </rPh>
    <phoneticPr fontId="2"/>
  </si>
  <si>
    <t>　要件１</t>
    <rPh sb="1" eb="3">
      <t>ヨウケン</t>
    </rPh>
    <phoneticPr fontId="2"/>
  </si>
  <si>
    <t>　要件２</t>
    <rPh sb="1" eb="3">
      <t>ヨウケン</t>
    </rPh>
    <phoneticPr fontId="2"/>
  </si>
  <si>
    <t>　要件３</t>
    <rPh sb="1" eb="3">
      <t>ヨウケン</t>
    </rPh>
    <phoneticPr fontId="2"/>
  </si>
  <si>
    <t>見込み減免額</t>
    <rPh sb="0" eb="2">
      <t>ミコ</t>
    </rPh>
    <rPh sb="3" eb="5">
      <t>ゲンメン</t>
    </rPh>
    <rPh sb="5" eb="6">
      <t>ガク</t>
    </rPh>
    <phoneticPr fontId="2"/>
  </si>
  <si>
    <t>減免申請をする国保税額</t>
    <rPh sb="0" eb="2">
      <t>ゲンメン</t>
    </rPh>
    <rPh sb="2" eb="4">
      <t>シンセイ</t>
    </rPh>
    <rPh sb="7" eb="9">
      <t>コクホ</t>
    </rPh>
    <rPh sb="9" eb="10">
      <t>ゼイ</t>
    </rPh>
    <rPh sb="10" eb="11">
      <t>ガク</t>
    </rPh>
    <phoneticPr fontId="2"/>
  </si>
  <si>
    <t>減免対象税額</t>
    <rPh sb="0" eb="2">
      <t>ゲンメン</t>
    </rPh>
    <rPh sb="2" eb="4">
      <t>タイショウ</t>
    </rPh>
    <rPh sb="4" eb="6">
      <t>ゼイガク</t>
    </rPh>
    <phoneticPr fontId="2"/>
  </si>
  <si>
    <t>算出表</t>
    <rPh sb="0" eb="2">
      <t>サンシュツ</t>
    </rPh>
    <rPh sb="2" eb="3">
      <t>ヒョウ</t>
    </rPh>
    <phoneticPr fontId="2"/>
  </si>
  <si>
    <t>減額・免除の割合</t>
    <rPh sb="0" eb="2">
      <t>ゲンガク</t>
    </rPh>
    <rPh sb="3" eb="5">
      <t>メンジョ</t>
    </rPh>
    <rPh sb="6" eb="8">
      <t>ワリアイ</t>
    </rPh>
    <phoneticPr fontId="2"/>
  </si>
  <si>
    <t>割合</t>
    <rPh sb="0" eb="2">
      <t>ワリアイ</t>
    </rPh>
    <phoneticPr fontId="2"/>
  </si>
  <si>
    <t>3,000,000以下</t>
    <rPh sb="9" eb="11">
      <t>イカ</t>
    </rPh>
    <phoneticPr fontId="2"/>
  </si>
  <si>
    <t>4,000,000以下</t>
    <rPh sb="9" eb="11">
      <t>イカ</t>
    </rPh>
    <phoneticPr fontId="2"/>
  </si>
  <si>
    <t>7,500,000以下</t>
    <rPh sb="9" eb="11">
      <t>イカ</t>
    </rPh>
    <phoneticPr fontId="2"/>
  </si>
  <si>
    <t>10,000,000以下</t>
    <rPh sb="10" eb="12">
      <t>イカ</t>
    </rPh>
    <phoneticPr fontId="2"/>
  </si>
  <si>
    <t>円</t>
    <rPh sb="0" eb="1">
      <t>エン</t>
    </rPh>
    <phoneticPr fontId="2"/>
  </si>
  <si>
    <t>計算用</t>
    <rPh sb="0" eb="2">
      <t>ケイサン</t>
    </rPh>
    <rPh sb="2" eb="3">
      <t>ヨウ</t>
    </rPh>
    <phoneticPr fontId="2"/>
  </si>
  <si>
    <t>5,500,000以下</t>
    <rPh sb="9" eb="11">
      <t>イカ</t>
    </rPh>
    <phoneticPr fontId="2"/>
  </si>
  <si>
    <t>減免額（端数処理前）</t>
    <rPh sb="0" eb="2">
      <t>ゲンメン</t>
    </rPh>
    <rPh sb="2" eb="3">
      <t>ガク</t>
    </rPh>
    <rPh sb="4" eb="6">
      <t>ハスウ</t>
    </rPh>
    <rPh sb="6" eb="8">
      <t>ショリ</t>
    </rPh>
    <rPh sb="8" eb="9">
      <t>マエ</t>
    </rPh>
    <phoneticPr fontId="2"/>
  </si>
  <si>
    <t>減免額（端数処理後）</t>
    <rPh sb="0" eb="2">
      <t>ゲンメン</t>
    </rPh>
    <rPh sb="2" eb="3">
      <t>ガク</t>
    </rPh>
    <rPh sb="4" eb="6">
      <t>ハスウ</t>
    </rPh>
    <rPh sb="6" eb="8">
      <t>ショリ</t>
    </rPh>
    <rPh sb="8" eb="9">
      <t>ゴ</t>
    </rPh>
    <phoneticPr fontId="2"/>
  </si>
  <si>
    <t>該当の有無</t>
    <rPh sb="0" eb="2">
      <t>ガイトウ</t>
    </rPh>
    <rPh sb="3" eb="5">
      <t>ユウム</t>
    </rPh>
    <phoneticPr fontId="2"/>
  </si>
  <si>
    <t>非該当</t>
  </si>
  <si>
    <t>→</t>
    <phoneticPr fontId="2"/>
  </si>
  <si>
    <t>事業廃止または失業した</t>
    <rPh sb="0" eb="2">
      <t>ジギョウ</t>
    </rPh>
    <rPh sb="2" eb="4">
      <t>ハイシ</t>
    </rPh>
    <rPh sb="7" eb="9">
      <t>シツギョウ</t>
    </rPh>
    <phoneticPr fontId="2"/>
  </si>
  <si>
    <t>減免額（参考値）</t>
    <rPh sb="0" eb="2">
      <t>ゲンメン</t>
    </rPh>
    <rPh sb="2" eb="3">
      <t>ガク</t>
    </rPh>
    <rPh sb="4" eb="6">
      <t>サンコウ</t>
    </rPh>
    <rPh sb="6" eb="7">
      <t>アタイ</t>
    </rPh>
    <phoneticPr fontId="2"/>
  </si>
  <si>
    <t>減免額</t>
    <rPh sb="0" eb="2">
      <t>ゲンメン</t>
    </rPh>
    <rPh sb="2" eb="3">
      <t>ガク</t>
    </rPh>
    <phoneticPr fontId="2"/>
  </si>
  <si>
    <t>□り患世帯</t>
  </si>
  <si>
    <t>あった場合、その合計所得は合計４００万円以下である。</t>
    <rPh sb="13" eb="15">
      <t>ゴウケイ</t>
    </rPh>
    <rPh sb="18" eb="20">
      <t>マンエン</t>
    </rPh>
    <rPh sb="20" eb="22">
      <t>イカ</t>
    </rPh>
    <phoneticPr fontId="2"/>
  </si>
  <si>
    <t>減免判定表</t>
  </si>
  <si>
    <t>3/10判定</t>
    <rPh sb="4" eb="6">
      <t>ハンテイ</t>
    </rPh>
    <phoneticPr fontId="2"/>
  </si>
  <si>
    <t>非該当</t>
    <phoneticPr fontId="2"/>
  </si>
  <si>
    <t>※太枠内のみ入力（色がついていない部分のみ）</t>
    <rPh sb="1" eb="3">
      <t>フトワク</t>
    </rPh>
    <rPh sb="3" eb="4">
      <t>ナイ</t>
    </rPh>
    <rPh sb="6" eb="8">
      <t>ニュウリョク</t>
    </rPh>
    <rPh sb="9" eb="10">
      <t>イロ</t>
    </rPh>
    <rPh sb="17" eb="19">
      <t>ブブン</t>
    </rPh>
    <phoneticPr fontId="2"/>
  </si>
  <si>
    <t>　　新型コロナウイルス感染症により生活中心者が死亡又は重篤な傷病を負った世帯</t>
    <rPh sb="2" eb="4">
      <t>シンガタ</t>
    </rPh>
    <rPh sb="11" eb="14">
      <t>カンセンショウ</t>
    </rPh>
    <rPh sb="17" eb="19">
      <t>セイカツ</t>
    </rPh>
    <rPh sb="19" eb="22">
      <t>チュウシンシャ</t>
    </rPh>
    <rPh sb="23" eb="25">
      <t>シボウ</t>
    </rPh>
    <rPh sb="25" eb="26">
      <t>マタ</t>
    </rPh>
    <rPh sb="27" eb="29">
      <t>ジュウトク</t>
    </rPh>
    <rPh sb="30" eb="32">
      <t>ショウビョウ</t>
    </rPh>
    <rPh sb="33" eb="34">
      <t>オ</t>
    </rPh>
    <rPh sb="36" eb="38">
      <t>セタイ</t>
    </rPh>
    <phoneticPr fontId="2"/>
  </si>
  <si>
    <t>上記以上</t>
    <rPh sb="0" eb="2">
      <t>ジョウキ</t>
    </rPh>
    <rPh sb="2" eb="4">
      <t>イジョウ</t>
    </rPh>
    <phoneticPr fontId="2"/>
  </si>
  <si>
    <t>円</t>
    <rPh sb="0" eb="1">
      <t>エン</t>
    </rPh>
    <phoneticPr fontId="2"/>
  </si>
  <si>
    <t>減免後の年間保険税額（参考値）</t>
    <rPh sb="0" eb="2">
      <t>ゲンメン</t>
    </rPh>
    <rPh sb="2" eb="3">
      <t>ゴ</t>
    </rPh>
    <rPh sb="4" eb="6">
      <t>ネンカン</t>
    </rPh>
    <rPh sb="6" eb="8">
      <t>ホケン</t>
    </rPh>
    <rPh sb="8" eb="10">
      <t>ゼイガク</t>
    </rPh>
    <phoneticPr fontId="2"/>
  </si>
  <si>
    <t>端数処理後</t>
    <rPh sb="0" eb="2">
      <t>ハスウ</t>
    </rPh>
    <rPh sb="2" eb="4">
      <t>ショリ</t>
    </rPh>
    <rPh sb="4" eb="5">
      <t>ゴ</t>
    </rPh>
    <phoneticPr fontId="2"/>
  </si>
  <si>
    <t xml:space="preserve">減免判定表     </t>
    <phoneticPr fontId="2"/>
  </si>
  <si>
    <t>申請日（　／　）　　被保険者番号（　　　　　）　被保険者氏名（　　　　　　　）</t>
  </si>
  <si>
    <t>申請日（　／　）　　被保険者番号（　　　　　）　被保険者氏名（　　　　　　　）</t>
    <phoneticPr fontId="2"/>
  </si>
  <si>
    <t>令和４年中の収入見込み額</t>
    <rPh sb="0" eb="2">
      <t>レイワ</t>
    </rPh>
    <rPh sb="3" eb="4">
      <t>ネン</t>
    </rPh>
    <rPh sb="4" eb="5">
      <t>チュウ</t>
    </rPh>
    <rPh sb="6" eb="8">
      <t>シュウニュウ</t>
    </rPh>
    <rPh sb="8" eb="10">
      <t>ミコ</t>
    </rPh>
    <rPh sb="11" eb="12">
      <t>ガク</t>
    </rPh>
    <phoneticPr fontId="2"/>
  </si>
  <si>
    <t>令和３年中の収入額</t>
    <rPh sb="0" eb="2">
      <t>レイワ</t>
    </rPh>
    <rPh sb="3" eb="4">
      <t>ネン</t>
    </rPh>
    <rPh sb="4" eb="5">
      <t>チュウ</t>
    </rPh>
    <rPh sb="6" eb="8">
      <t>シュウニュウ</t>
    </rPh>
    <rPh sb="8" eb="9">
      <t>ガク</t>
    </rPh>
    <phoneticPr fontId="2"/>
  </si>
  <si>
    <t>令和３年中の所得額</t>
    <rPh sb="0" eb="2">
      <t>レイワ</t>
    </rPh>
    <rPh sb="3" eb="4">
      <t>ネン</t>
    </rPh>
    <rPh sb="4" eb="5">
      <t>チュウ</t>
    </rPh>
    <rPh sb="6" eb="8">
      <t>ショトク</t>
    </rPh>
    <rPh sb="8" eb="9">
      <t>ガク</t>
    </rPh>
    <phoneticPr fontId="2"/>
  </si>
  <si>
    <t>生活中心者の令和３年中の合計所得額</t>
    <rPh sb="0" eb="2">
      <t>セイカツ</t>
    </rPh>
    <rPh sb="2" eb="5">
      <t>チュウシンシャ</t>
    </rPh>
    <rPh sb="6" eb="8">
      <t>レイワ</t>
    </rPh>
    <rPh sb="9" eb="10">
      <t>ネン</t>
    </rPh>
    <rPh sb="10" eb="11">
      <t>チュウ</t>
    </rPh>
    <rPh sb="12" eb="14">
      <t>ゴウケイ</t>
    </rPh>
    <rPh sb="14" eb="17">
      <t>ショトクガク</t>
    </rPh>
    <phoneticPr fontId="2"/>
  </si>
  <si>
    <t>生活中心者と被保険者全員の令和３年中の合計所得額</t>
    <rPh sb="0" eb="2">
      <t>セイカツ</t>
    </rPh>
    <rPh sb="2" eb="5">
      <t>チュウシンシャ</t>
    </rPh>
    <rPh sb="6" eb="10">
      <t>ヒホケンシャ</t>
    </rPh>
    <rPh sb="10" eb="12">
      <t>ゼンイン</t>
    </rPh>
    <rPh sb="13" eb="15">
      <t>レイワ</t>
    </rPh>
    <rPh sb="16" eb="17">
      <t>ネン</t>
    </rPh>
    <rPh sb="17" eb="18">
      <t>チュウ</t>
    </rPh>
    <rPh sb="19" eb="21">
      <t>ゴウケイ</t>
    </rPh>
    <rPh sb="21" eb="24">
      <t>ショトクガク</t>
    </rPh>
    <phoneticPr fontId="2"/>
  </si>
  <si>
    <t>令和３年中と比べて収入が３割以上減少する見込みである。</t>
    <rPh sb="0" eb="2">
      <t>レイワ</t>
    </rPh>
    <rPh sb="3" eb="4">
      <t>ネン</t>
    </rPh>
    <rPh sb="4" eb="5">
      <t>チュウ</t>
    </rPh>
    <rPh sb="6" eb="7">
      <t>クラ</t>
    </rPh>
    <rPh sb="9" eb="11">
      <t>シュウニュウ</t>
    </rPh>
    <rPh sb="13" eb="16">
      <t>ワリイジョウ</t>
    </rPh>
    <rPh sb="16" eb="18">
      <t>ゲンショウ</t>
    </rPh>
    <rPh sb="20" eb="22">
      <t>ミコ</t>
    </rPh>
    <phoneticPr fontId="2"/>
  </si>
  <si>
    <t>令和３年中の合計所得額が１０００万円以下である。</t>
    <rPh sb="0" eb="2">
      <t>レイワ</t>
    </rPh>
    <rPh sb="3" eb="4">
      <t>ネン</t>
    </rPh>
    <rPh sb="4" eb="5">
      <t>チュウ</t>
    </rPh>
    <rPh sb="6" eb="8">
      <t>ゴウケイ</t>
    </rPh>
    <rPh sb="8" eb="10">
      <t>ショトク</t>
    </rPh>
    <rPh sb="16" eb="18">
      <t>マンエン</t>
    </rPh>
    <rPh sb="18" eb="20">
      <t>イカ</t>
    </rPh>
    <phoneticPr fontId="2"/>
  </si>
  <si>
    <t>令和３年中の合計所得</t>
    <rPh sb="0" eb="2">
      <t>レイワ</t>
    </rPh>
    <rPh sb="3" eb="4">
      <t>ネン</t>
    </rPh>
    <rPh sb="4" eb="5">
      <t>チュウ</t>
    </rPh>
    <rPh sb="6" eb="8">
      <t>ゴウケイ</t>
    </rPh>
    <rPh sb="8" eb="10">
      <t>ショトク</t>
    </rPh>
    <phoneticPr fontId="2"/>
  </si>
  <si>
    <t>減少見込みの所得以外の
令和３年中の合計所得額</t>
    <rPh sb="0" eb="2">
      <t>ゲンショウ</t>
    </rPh>
    <rPh sb="2" eb="4">
      <t>ミコ</t>
    </rPh>
    <rPh sb="6" eb="8">
      <t>ショトク</t>
    </rPh>
    <rPh sb="8" eb="10">
      <t>イガイ</t>
    </rPh>
    <rPh sb="12" eb="14">
      <t>レイワ</t>
    </rPh>
    <rPh sb="15" eb="16">
      <t>ネン</t>
    </rPh>
    <rPh sb="16" eb="17">
      <t>チュウ</t>
    </rPh>
    <rPh sb="18" eb="20">
      <t>ゴウケイ</t>
    </rPh>
    <rPh sb="20" eb="22">
      <t>ショトク</t>
    </rPh>
    <phoneticPr fontId="2"/>
  </si>
  <si>
    <t>減少見込みの収入以外に令和３年中の所得はないか？</t>
    <rPh sb="0" eb="2">
      <t>ゲンショウ</t>
    </rPh>
    <rPh sb="2" eb="4">
      <t>ミコ</t>
    </rPh>
    <rPh sb="6" eb="8">
      <t>シュウニュウ</t>
    </rPh>
    <rPh sb="8" eb="10">
      <t>イガイ</t>
    </rPh>
    <rPh sb="11" eb="13">
      <t>レイワ</t>
    </rPh>
    <rPh sb="14" eb="15">
      <t>ネン</t>
    </rPh>
    <rPh sb="15" eb="16">
      <t>チュウ</t>
    </rPh>
    <rPh sb="17" eb="19">
      <t>ショトク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</si>
</sst>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0" fillId="0" borderId="0" xfId="0" applyBorder="1">
      <alignment vertical="center"/>
    </xf>
    <xf numFmtId="0" fontId="5" fillId="0" borderId="0" xfId="0" applyFont="1" applyBorder="1" applyAlignment="1">
      <alignment horizontal="center" vertical="center"/>
    </xf>
    <xf numFmtId="0" fontId="6"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9" xfId="0" applyBorder="1">
      <alignment vertical="center"/>
    </xf>
    <xf numFmtId="38" fontId="0" fillId="0" borderId="0" xfId="1" applyFont="1" applyBorder="1" applyAlignment="1">
      <alignment vertical="center"/>
    </xf>
    <xf numFmtId="38" fontId="0" fillId="0" borderId="0" xfId="1" applyFont="1" applyBorder="1" applyAlignment="1">
      <alignment horizontal="center" vertical="center"/>
    </xf>
    <xf numFmtId="0" fontId="8"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7" fillId="0" borderId="0" xfId="0" applyFont="1" applyAlignment="1">
      <alignment vertical="center" shrinkToFit="1"/>
    </xf>
    <xf numFmtId="38" fontId="8" fillId="5" borderId="1" xfId="1" applyFont="1" applyFill="1" applyBorder="1" applyAlignment="1">
      <alignment horizontal="center" vertical="center" shrinkToFit="1"/>
    </xf>
    <xf numFmtId="0" fontId="7" fillId="0" borderId="0" xfId="0" applyFont="1" applyBorder="1" applyAlignment="1">
      <alignment horizontal="center" vertical="center"/>
    </xf>
    <xf numFmtId="0" fontId="8" fillId="4" borderId="0" xfId="0" applyFont="1" applyFill="1" applyBorder="1" applyAlignment="1">
      <alignment horizontal="center" vertical="center" shrinkToFit="1"/>
    </xf>
    <xf numFmtId="38" fontId="0" fillId="0" borderId="19" xfId="1" applyFont="1" applyBorder="1">
      <alignment vertical="center"/>
    </xf>
    <xf numFmtId="0" fontId="8" fillId="3" borderId="27" xfId="0" applyFont="1" applyFill="1" applyBorder="1" applyAlignment="1">
      <alignment horizontal="center" vertical="center" shrinkToFit="1"/>
    </xf>
    <xf numFmtId="176" fontId="8" fillId="0" borderId="0" xfId="1" applyNumberFormat="1" applyFont="1" applyBorder="1" applyAlignment="1">
      <alignment horizontal="center" vertical="center" shrinkToFit="1"/>
    </xf>
    <xf numFmtId="38" fontId="10" fillId="0" borderId="0" xfId="1" applyFont="1" applyBorder="1" applyAlignment="1">
      <alignment horizontal="center" vertical="center"/>
    </xf>
    <xf numFmtId="38" fontId="8" fillId="5" borderId="1" xfId="1"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0" fillId="3" borderId="1" xfId="0" applyFill="1" applyBorder="1">
      <alignment vertical="center"/>
    </xf>
    <xf numFmtId="0" fontId="4" fillId="3" borderId="4" xfId="0" applyFont="1" applyFill="1" applyBorder="1" applyAlignment="1">
      <alignment vertical="center" shrinkToFit="1"/>
    </xf>
    <xf numFmtId="0" fontId="7" fillId="3" borderId="1" xfId="0" applyFont="1" applyFill="1" applyBorder="1" applyAlignment="1">
      <alignment vertical="center" shrinkToFit="1"/>
    </xf>
    <xf numFmtId="0" fontId="8" fillId="3" borderId="1" xfId="0" applyFont="1" applyFill="1" applyBorder="1" applyAlignment="1">
      <alignment vertical="center" shrinkToFit="1"/>
    </xf>
    <xf numFmtId="38" fontId="0" fillId="0" borderId="29" xfId="1" applyFont="1" applyBorder="1">
      <alignment vertical="center"/>
    </xf>
    <xf numFmtId="38" fontId="0" fillId="0" borderId="30" xfId="1" applyFont="1" applyBorder="1">
      <alignment vertical="center"/>
    </xf>
    <xf numFmtId="38" fontId="0" fillId="0" borderId="31" xfId="1" applyFont="1" applyBorder="1">
      <alignment vertical="center"/>
    </xf>
    <xf numFmtId="0" fontId="7" fillId="8" borderId="3" xfId="0" applyFont="1" applyFill="1" applyBorder="1" applyAlignment="1">
      <alignment vertical="center" shrinkToFit="1"/>
    </xf>
    <xf numFmtId="0" fontId="7" fillId="8" borderId="4" xfId="0" applyFont="1" applyFill="1" applyBorder="1" applyAlignment="1">
      <alignment vertical="center" shrinkToFit="1"/>
    </xf>
    <xf numFmtId="38" fontId="0" fillId="8" borderId="6" xfId="1" applyFont="1" applyFill="1" applyBorder="1">
      <alignment vertical="center"/>
    </xf>
    <xf numFmtId="38" fontId="0" fillId="8" borderId="1" xfId="1" applyFont="1" applyFill="1" applyBorder="1">
      <alignment vertical="center"/>
    </xf>
    <xf numFmtId="0" fontId="0" fillId="8" borderId="1" xfId="0" applyFill="1" applyBorder="1">
      <alignment vertical="center"/>
    </xf>
    <xf numFmtId="38" fontId="0" fillId="8" borderId="3" xfId="1" applyFont="1" applyFill="1" applyBorder="1">
      <alignment vertical="center"/>
    </xf>
    <xf numFmtId="0" fontId="0" fillId="8" borderId="4" xfId="0" applyFill="1" applyBorder="1">
      <alignment vertical="center"/>
    </xf>
    <xf numFmtId="0" fontId="0" fillId="8" borderId="15" xfId="0" applyFill="1" applyBorder="1">
      <alignment vertical="center"/>
    </xf>
    <xf numFmtId="0" fontId="0" fillId="8" borderId="20" xfId="0" applyFill="1" applyBorder="1">
      <alignment vertical="center"/>
    </xf>
    <xf numFmtId="0" fontId="11" fillId="8" borderId="1" xfId="0" applyFont="1" applyFill="1" applyBorder="1" applyAlignment="1">
      <alignment vertical="center" shrinkToFit="1"/>
    </xf>
    <xf numFmtId="38" fontId="0" fillId="8" borderId="1" xfId="1" applyFont="1" applyFill="1" applyBorder="1" applyAlignment="1">
      <alignment horizontal="center" vertical="center"/>
    </xf>
    <xf numFmtId="0" fontId="0" fillId="8" borderId="1" xfId="0" applyFill="1" applyBorder="1" applyAlignment="1">
      <alignment horizontal="center" vertical="center"/>
    </xf>
    <xf numFmtId="38" fontId="0" fillId="8" borderId="1" xfId="0" applyNumberFormat="1" applyFill="1" applyBorder="1" applyAlignment="1">
      <alignment horizontal="center" vertical="center"/>
    </xf>
    <xf numFmtId="38" fontId="8" fillId="8" borderId="1" xfId="1" applyFont="1" applyFill="1" applyBorder="1" applyAlignment="1">
      <alignment vertical="center" shrinkToFit="1"/>
    </xf>
    <xf numFmtId="0" fontId="0" fillId="8" borderId="1" xfId="0" applyFill="1" applyBorder="1" applyAlignment="1">
      <alignment vertical="center"/>
    </xf>
    <xf numFmtId="38" fontId="0" fillId="8" borderId="1" xfId="1" applyFont="1" applyFill="1" applyBorder="1" applyAlignment="1">
      <alignment vertical="center" shrinkToFit="1"/>
    </xf>
    <xf numFmtId="0" fontId="8" fillId="3" borderId="16" xfId="0" applyFont="1" applyFill="1" applyBorder="1" applyAlignment="1">
      <alignment horizontal="center" vertical="center" shrinkToFit="1"/>
    </xf>
    <xf numFmtId="0" fontId="0" fillId="9" borderId="1" xfId="0" applyFill="1" applyBorder="1">
      <alignment vertical="center"/>
    </xf>
    <xf numFmtId="0" fontId="0" fillId="5" borderId="1" xfId="0" applyFill="1" applyBorder="1" applyAlignment="1">
      <alignment vertical="center" shrinkToFit="1"/>
    </xf>
    <xf numFmtId="38" fontId="0" fillId="10" borderId="1" xfId="0" applyNumberFormat="1" applyFill="1" applyBorder="1" applyAlignment="1">
      <alignment vertical="center" shrinkToFit="1"/>
    </xf>
    <xf numFmtId="38" fontId="0" fillId="0" borderId="33" xfId="1" applyFont="1" applyBorder="1">
      <alignment vertical="center"/>
    </xf>
    <xf numFmtId="38" fontId="0" fillId="0" borderId="34" xfId="1" applyFont="1" applyBorder="1">
      <alignment vertical="center"/>
    </xf>
    <xf numFmtId="38" fontId="0" fillId="0" borderId="35" xfId="1" applyFont="1" applyBorder="1">
      <alignment vertical="center"/>
    </xf>
    <xf numFmtId="38" fontId="0" fillId="0" borderId="32" xfId="1" applyFont="1" applyBorder="1">
      <alignment vertical="center"/>
    </xf>
    <xf numFmtId="0" fontId="0" fillId="8" borderId="38" xfId="0" applyFill="1" applyBorder="1">
      <alignment vertical="center"/>
    </xf>
    <xf numFmtId="0" fontId="6" fillId="0" borderId="0" xfId="0" applyFont="1">
      <alignment vertical="center"/>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7" fillId="3" borderId="8"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38" fontId="0" fillId="0" borderId="39" xfId="1" applyFont="1" applyBorder="1" applyAlignment="1">
      <alignment horizontal="center" vertical="center"/>
    </xf>
    <xf numFmtId="38" fontId="0" fillId="0" borderId="40" xfId="1" applyFont="1" applyBorder="1" applyAlignment="1">
      <alignment horizontal="center" vertical="center"/>
    </xf>
    <xf numFmtId="38" fontId="0" fillId="0" borderId="41" xfId="1" applyFont="1" applyBorder="1" applyAlignment="1">
      <alignment horizontal="center" vertical="center"/>
    </xf>
    <xf numFmtId="38" fontId="0" fillId="0" borderId="42" xfId="1" applyFont="1" applyBorder="1" applyAlignment="1">
      <alignment horizontal="center" vertical="center"/>
    </xf>
    <xf numFmtId="38" fontId="0" fillId="0" borderId="43" xfId="1" applyFont="1" applyBorder="1" applyAlignment="1">
      <alignment horizontal="center" vertical="center"/>
    </xf>
    <xf numFmtId="38" fontId="0" fillId="0" borderId="44" xfId="1" applyFont="1" applyBorder="1" applyAlignment="1">
      <alignment horizontal="center" vertical="center"/>
    </xf>
    <xf numFmtId="0" fontId="8" fillId="3" borderId="21"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6" borderId="2" xfId="0" applyFont="1" applyFill="1" applyBorder="1" applyAlignment="1">
      <alignment horizontal="center" vertical="center" shrinkToFit="1"/>
    </xf>
    <xf numFmtId="0" fontId="3" fillId="6" borderId="3" xfId="0" applyFont="1" applyFill="1" applyBorder="1" applyAlignment="1">
      <alignment horizontal="center" vertical="center" shrinkToFit="1"/>
    </xf>
    <xf numFmtId="0" fontId="3" fillId="6" borderId="4" xfId="0" applyFont="1" applyFill="1" applyBorder="1" applyAlignment="1">
      <alignment horizontal="center" vertical="center" shrinkToFit="1"/>
    </xf>
    <xf numFmtId="38" fontId="11" fillId="8" borderId="1" xfId="0" applyNumberFormat="1" applyFont="1" applyFill="1" applyBorder="1" applyAlignment="1">
      <alignment horizontal="center" vertical="center" shrinkToFit="1"/>
    </xf>
    <xf numFmtId="0" fontId="11" fillId="8" borderId="1" xfId="0" applyFont="1" applyFill="1" applyBorder="1" applyAlignment="1">
      <alignment horizontal="center" vertical="center" shrinkToFit="1"/>
    </xf>
    <xf numFmtId="0" fontId="7" fillId="7" borderId="36" xfId="0" applyFont="1" applyFill="1" applyBorder="1" applyAlignment="1">
      <alignment horizontal="center" vertical="center" shrinkToFit="1"/>
    </xf>
    <xf numFmtId="0" fontId="7" fillId="7" borderId="37" xfId="0" applyFont="1" applyFill="1" applyBorder="1" applyAlignment="1">
      <alignment horizontal="center" vertical="center" shrinkToFit="1"/>
    </xf>
    <xf numFmtId="0" fontId="8" fillId="7" borderId="37" xfId="0" applyFont="1" applyFill="1" applyBorder="1" applyAlignment="1">
      <alignment horizontal="center" vertical="center" shrinkToFit="1"/>
    </xf>
    <xf numFmtId="0" fontId="8" fillId="7" borderId="23"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4" xfId="0" applyFont="1" applyFill="1" applyBorder="1" applyAlignment="1">
      <alignment horizontal="center" vertical="center" shrinkToFit="1"/>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38" fontId="0" fillId="8" borderId="1" xfId="1" applyFont="1" applyFill="1" applyBorder="1" applyAlignment="1">
      <alignment horizontal="center" vertical="center"/>
    </xf>
    <xf numFmtId="0" fontId="0" fillId="4" borderId="5" xfId="0" applyFont="1" applyFill="1" applyBorder="1" applyAlignment="1">
      <alignment horizontal="center" vertical="center"/>
    </xf>
    <xf numFmtId="0" fontId="3" fillId="4" borderId="5" xfId="0" applyFont="1" applyFill="1" applyBorder="1" applyAlignment="1">
      <alignment horizontal="center" vertical="center"/>
    </xf>
    <xf numFmtId="38" fontId="7" fillId="8" borderId="8" xfId="1" applyFont="1" applyFill="1" applyBorder="1" applyAlignment="1">
      <alignment horizontal="center" vertical="center"/>
    </xf>
    <xf numFmtId="38" fontId="7" fillId="8" borderId="6" xfId="1"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38" fontId="9" fillId="8" borderId="1" xfId="1" applyFont="1" applyFill="1" applyBorder="1" applyAlignment="1">
      <alignment horizontal="center" vertical="center"/>
    </xf>
    <xf numFmtId="38" fontId="8" fillId="8" borderId="1" xfId="1" applyFont="1" applyFill="1" applyBorder="1" applyAlignment="1">
      <alignment horizontal="center" vertical="center" shrinkToFit="1"/>
    </xf>
    <xf numFmtId="176" fontId="8" fillId="8" borderId="1" xfId="1" applyNumberFormat="1" applyFont="1" applyFill="1" applyBorder="1" applyAlignment="1">
      <alignment horizontal="center" vertical="center" shrinkToFit="1"/>
    </xf>
    <xf numFmtId="38" fontId="0" fillId="8" borderId="2" xfId="1" applyFont="1" applyFill="1" applyBorder="1" applyAlignment="1">
      <alignment horizontal="center" vertical="center"/>
    </xf>
    <xf numFmtId="38" fontId="0" fillId="8" borderId="4" xfId="1" applyFont="1" applyFill="1" applyBorder="1" applyAlignment="1">
      <alignment horizontal="center" vertical="center"/>
    </xf>
    <xf numFmtId="0" fontId="8" fillId="5" borderId="1" xfId="0" applyFont="1" applyFill="1" applyBorder="1" applyAlignment="1">
      <alignment horizontal="center" vertical="center" shrinkToFit="1"/>
    </xf>
    <xf numFmtId="38" fontId="8" fillId="5" borderId="2" xfId="1" applyFont="1" applyFill="1" applyBorder="1" applyAlignment="1">
      <alignment horizontal="center" vertical="center" shrinkToFit="1"/>
    </xf>
    <xf numFmtId="38" fontId="8" fillId="5" borderId="4" xfId="1" applyFont="1" applyFill="1" applyBorder="1" applyAlignment="1">
      <alignment horizontal="center" vertical="center" shrinkToFit="1"/>
    </xf>
    <xf numFmtId="0" fontId="0" fillId="8" borderId="1" xfId="0" applyFill="1" applyBorder="1" applyAlignment="1">
      <alignment horizontal="center" vertical="center"/>
    </xf>
    <xf numFmtId="0" fontId="7" fillId="5" borderId="3" xfId="0" applyFont="1" applyFill="1" applyBorder="1" applyAlignment="1">
      <alignment horizontal="center" vertical="center" shrinkToFit="1"/>
    </xf>
    <xf numFmtId="38" fontId="10" fillId="8" borderId="2" xfId="1" applyFont="1" applyFill="1" applyBorder="1" applyAlignment="1">
      <alignment horizontal="center" vertical="center"/>
    </xf>
    <xf numFmtId="38" fontId="10" fillId="8" borderId="3" xfId="1" applyFont="1" applyFill="1" applyBorder="1" applyAlignment="1">
      <alignment horizontal="center" vertical="center"/>
    </xf>
    <xf numFmtId="38" fontId="10" fillId="8" borderId="4" xfId="1" applyFont="1" applyFill="1" applyBorder="1" applyAlignment="1">
      <alignment horizontal="center" vertical="center"/>
    </xf>
    <xf numFmtId="38" fontId="8" fillId="5" borderId="1" xfId="1" applyFont="1" applyFill="1" applyBorder="1" applyAlignment="1">
      <alignment horizontal="center" vertical="center" shrinkToFit="1"/>
    </xf>
    <xf numFmtId="38" fontId="7" fillId="8" borderId="1" xfId="1" applyFont="1" applyFill="1" applyBorder="1" applyAlignment="1">
      <alignment horizontal="center" vertical="center" shrinkToFit="1"/>
    </xf>
    <xf numFmtId="38" fontId="9" fillId="8" borderId="1" xfId="0" applyNumberFormat="1" applyFont="1" applyFill="1" applyBorder="1" applyAlignment="1">
      <alignment horizontal="center" vertical="center"/>
    </xf>
    <xf numFmtId="0" fontId="9" fillId="8" borderId="1" xfId="0" applyFont="1" applyFill="1" applyBorder="1" applyAlignment="1">
      <alignment horizontal="center" vertical="center"/>
    </xf>
    <xf numFmtId="0" fontId="12" fillId="6" borderId="2" xfId="0" applyFont="1" applyFill="1" applyBorder="1" applyAlignment="1">
      <alignment horizontal="center" vertical="center" shrinkToFit="1"/>
    </xf>
    <xf numFmtId="0" fontId="12" fillId="6" borderId="3" xfId="0" applyFont="1" applyFill="1" applyBorder="1" applyAlignment="1">
      <alignment horizontal="center" vertical="center" shrinkToFit="1"/>
    </xf>
    <xf numFmtId="0" fontId="12" fillId="6" borderId="4" xfId="0" applyFont="1" applyFill="1" applyBorder="1" applyAlignment="1">
      <alignment horizontal="center" vertical="center" shrinkToFit="1"/>
    </xf>
    <xf numFmtId="38" fontId="0" fillId="9" borderId="1" xfId="0" applyNumberFormat="1" applyFill="1" applyBorder="1" applyAlignment="1">
      <alignment horizontal="center" vertical="center"/>
    </xf>
    <xf numFmtId="0" fontId="0" fillId="9" borderId="1" xfId="0"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3" borderId="22" xfId="0" applyFont="1" applyFill="1" applyBorder="1" applyAlignment="1">
      <alignment horizontal="center" vertical="center" shrinkToFit="1"/>
    </xf>
    <xf numFmtId="38" fontId="0" fillId="0" borderId="13" xfId="1" applyFont="1" applyBorder="1" applyAlignment="1">
      <alignment horizontal="center" vertical="center"/>
    </xf>
    <xf numFmtId="38" fontId="0" fillId="0" borderId="26" xfId="1" applyFont="1" applyBorder="1" applyAlignment="1">
      <alignment horizontal="center" vertical="center"/>
    </xf>
    <xf numFmtId="38" fontId="0" fillId="0" borderId="14" xfId="1" applyFont="1" applyBorder="1" applyAlignment="1">
      <alignment horizontal="center" vertical="center"/>
    </xf>
    <xf numFmtId="0" fontId="8" fillId="3" borderId="18" xfId="0" applyFont="1" applyFill="1" applyBorder="1" applyAlignment="1">
      <alignment horizontal="center" vertical="center" shrinkToFit="1"/>
    </xf>
    <xf numFmtId="38" fontId="0" fillId="0" borderId="24" xfId="1" applyFont="1" applyBorder="1" applyAlignment="1">
      <alignment horizontal="center" vertical="center"/>
    </xf>
    <xf numFmtId="38" fontId="0" fillId="0" borderId="25" xfId="1" applyFont="1" applyBorder="1" applyAlignment="1">
      <alignment horizontal="center" vertical="center"/>
    </xf>
    <xf numFmtId="0" fontId="0"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7" fillId="7" borderId="21" xfId="0" applyFont="1" applyFill="1" applyBorder="1" applyAlignment="1">
      <alignment horizontal="center" vertical="center" shrinkToFit="1"/>
    </xf>
    <xf numFmtId="0" fontId="7" fillId="7" borderId="22" xfId="0" applyFont="1" applyFill="1" applyBorder="1" applyAlignment="1">
      <alignment horizontal="center" vertical="center" shrinkToFit="1"/>
    </xf>
    <xf numFmtId="0" fontId="8" fillId="7" borderId="22"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zoomScaleSheetLayoutView="100" zoomScalePageLayoutView="85" workbookViewId="0">
      <selection activeCell="F4" sqref="F4:G4"/>
    </sheetView>
  </sheetViews>
  <sheetFormatPr defaultRowHeight="17.649999999999999" x14ac:dyDescent="0.7"/>
  <cols>
    <col min="1" max="1" width="6" customWidth="1"/>
    <col min="2" max="2" width="10" customWidth="1"/>
    <col min="3" max="3" width="4.75" customWidth="1"/>
    <col min="4" max="4" width="17.5" customWidth="1"/>
    <col min="5" max="5" width="4" customWidth="1"/>
    <col min="6" max="6" width="16.75" customWidth="1"/>
    <col min="7" max="7" width="3.5" customWidth="1"/>
    <col min="8" max="8" width="14.625" customWidth="1"/>
    <col min="9" max="9" width="4.625" customWidth="1"/>
    <col min="10" max="10" width="4.5" customWidth="1"/>
    <col min="11" max="11" width="1.75" customWidth="1"/>
    <col min="12" max="12" width="0.625" customWidth="1"/>
  </cols>
  <sheetData>
    <row r="1" spans="1:12" ht="14.25" customHeight="1" thickBot="1" x14ac:dyDescent="0.75">
      <c r="A1" t="s">
        <v>51</v>
      </c>
      <c r="F1" s="56" t="s">
        <v>45</v>
      </c>
      <c r="G1" s="57"/>
      <c r="H1" s="57"/>
      <c r="I1" s="57"/>
      <c r="J1" s="58"/>
    </row>
    <row r="2" spans="1:12" x14ac:dyDescent="0.7">
      <c r="B2" s="2" t="s">
        <v>53</v>
      </c>
      <c r="C2" s="2"/>
      <c r="D2" s="2"/>
      <c r="E2" s="2"/>
      <c r="F2" s="2"/>
      <c r="G2" s="2"/>
      <c r="H2" s="2"/>
      <c r="I2" s="2"/>
    </row>
    <row r="3" spans="1:12" ht="6.75" customHeight="1" x14ac:dyDescent="0.7"/>
    <row r="4" spans="1:12" ht="18" thickBot="1" x14ac:dyDescent="0.75">
      <c r="B4" s="23"/>
      <c r="C4" s="24" t="s">
        <v>43</v>
      </c>
      <c r="D4" s="59" t="s">
        <v>54</v>
      </c>
      <c r="E4" s="60"/>
      <c r="F4" s="61" t="s">
        <v>55</v>
      </c>
      <c r="G4" s="60"/>
      <c r="H4" s="61" t="s">
        <v>56</v>
      </c>
      <c r="I4" s="60"/>
      <c r="J4" s="3"/>
    </row>
    <row r="5" spans="1:12" ht="18" thickTop="1" x14ac:dyDescent="0.7">
      <c r="B5" s="25" t="s">
        <v>0</v>
      </c>
      <c r="C5" s="30" t="e">
        <f>IF(0.3&lt;=1-D5/F5,"○","×")</f>
        <v>#DIV/0!</v>
      </c>
      <c r="D5" s="50"/>
      <c r="E5" s="35" t="s">
        <v>5</v>
      </c>
      <c r="F5" s="50"/>
      <c r="G5" s="35" t="s">
        <v>5</v>
      </c>
      <c r="H5" s="50"/>
      <c r="I5" s="36" t="s">
        <v>5</v>
      </c>
      <c r="J5" s="2"/>
    </row>
    <row r="6" spans="1:12" x14ac:dyDescent="0.7">
      <c r="B6" s="26" t="s">
        <v>1</v>
      </c>
      <c r="C6" s="30" t="e">
        <f t="shared" ref="C6" si="0">IF(0.3&lt;=1-D6/F6,"○","×")</f>
        <v>#DIV/0!</v>
      </c>
      <c r="D6" s="51"/>
      <c r="E6" s="35" t="s">
        <v>5</v>
      </c>
      <c r="F6" s="51"/>
      <c r="G6" s="35" t="s">
        <v>5</v>
      </c>
      <c r="H6" s="51"/>
      <c r="I6" s="36" t="s">
        <v>5</v>
      </c>
      <c r="J6" s="2"/>
    </row>
    <row r="7" spans="1:12" x14ac:dyDescent="0.7">
      <c r="B7" s="26" t="s">
        <v>2</v>
      </c>
      <c r="C7" s="30" t="e">
        <f>IF(0.3&lt;=1-D7/F7,"○","×")</f>
        <v>#DIV/0!</v>
      </c>
      <c r="D7" s="51"/>
      <c r="E7" s="35" t="s">
        <v>5</v>
      </c>
      <c r="F7" s="51"/>
      <c r="G7" s="35" t="s">
        <v>5</v>
      </c>
      <c r="H7" s="51"/>
      <c r="I7" s="36" t="s">
        <v>5</v>
      </c>
      <c r="J7" s="2"/>
    </row>
    <row r="8" spans="1:12" ht="18" thickBot="1" x14ac:dyDescent="0.75">
      <c r="B8" s="26" t="s">
        <v>3</v>
      </c>
      <c r="C8" s="30" t="e">
        <f>IF(0.3&lt;=1-D8/F8,"○","×")</f>
        <v>#DIV/0!</v>
      </c>
      <c r="D8" s="52"/>
      <c r="E8" s="35" t="s">
        <v>5</v>
      </c>
      <c r="F8" s="52"/>
      <c r="G8" s="35" t="s">
        <v>5</v>
      </c>
      <c r="H8" s="52"/>
      <c r="I8" s="36" t="s">
        <v>5</v>
      </c>
      <c r="J8" s="2"/>
    </row>
    <row r="9" spans="1:12" ht="18" thickTop="1" x14ac:dyDescent="0.7">
      <c r="B9" s="26" t="s">
        <v>4</v>
      </c>
      <c r="C9" s="31"/>
      <c r="D9" s="32">
        <f>SUMIF(C5:C8,"○",D5:D8)</f>
        <v>0</v>
      </c>
      <c r="E9" s="33" t="s">
        <v>5</v>
      </c>
      <c r="F9" s="32">
        <f>SUMIF(C5:C8,"○",F5:F8)</f>
        <v>0</v>
      </c>
      <c r="G9" s="33" t="s">
        <v>5</v>
      </c>
      <c r="H9" s="32">
        <f>SUMIF(C5:C8,"○",H5:H8)</f>
        <v>0</v>
      </c>
      <c r="I9" s="34" t="s">
        <v>5</v>
      </c>
      <c r="J9" s="2"/>
    </row>
    <row r="10" spans="1:12" ht="9" customHeight="1" thickBot="1" x14ac:dyDescent="0.75"/>
    <row r="11" spans="1:12" ht="18.399999999999999" thickTop="1" thickBot="1" x14ac:dyDescent="0.75">
      <c r="B11" s="62" t="s">
        <v>6</v>
      </c>
      <c r="C11" s="63"/>
      <c r="D11" s="63"/>
      <c r="E11" s="63"/>
      <c r="F11" s="63"/>
      <c r="G11" s="63"/>
      <c r="H11" s="53">
        <v>0</v>
      </c>
      <c r="I11" s="38" t="s">
        <v>5</v>
      </c>
      <c r="J11" s="2"/>
    </row>
    <row r="12" spans="1:12" ht="6.75" customHeight="1" thickBot="1" x14ac:dyDescent="0.75"/>
    <row r="13" spans="1:12" ht="18.75" customHeight="1" thickBot="1" x14ac:dyDescent="0.75">
      <c r="B13" s="64" t="s">
        <v>57</v>
      </c>
      <c r="C13" s="65"/>
      <c r="D13" s="65"/>
      <c r="E13" s="66"/>
      <c r="F13" s="6"/>
      <c r="G13" s="64" t="s">
        <v>58</v>
      </c>
      <c r="H13" s="65"/>
      <c r="I13" s="65"/>
      <c r="J13" s="66"/>
      <c r="K13" s="4"/>
      <c r="L13" s="4"/>
    </row>
    <row r="14" spans="1:12" ht="18.399999999999999" thickTop="1" thickBot="1" x14ac:dyDescent="0.75">
      <c r="B14" s="67"/>
      <c r="C14" s="68"/>
      <c r="D14" s="69"/>
      <c r="E14" s="54" t="s">
        <v>5</v>
      </c>
      <c r="F14" s="6"/>
      <c r="G14" s="70"/>
      <c r="H14" s="71"/>
      <c r="I14" s="72"/>
      <c r="J14" s="54" t="s">
        <v>5</v>
      </c>
    </row>
    <row r="15" spans="1:12" ht="6.75" customHeight="1" thickTop="1" thickBot="1" x14ac:dyDescent="0.75">
      <c r="B15" s="10"/>
      <c r="C15" s="10"/>
      <c r="D15" s="10"/>
      <c r="E15" s="2"/>
      <c r="F15" s="6"/>
      <c r="G15" s="10"/>
      <c r="H15" s="10"/>
      <c r="I15" s="10"/>
      <c r="J15" s="2"/>
    </row>
    <row r="16" spans="1:12" ht="10.5" customHeight="1" thickTop="1" x14ac:dyDescent="0.7">
      <c r="B16" s="5" t="s">
        <v>40</v>
      </c>
      <c r="C16" s="5"/>
      <c r="D16" s="73" t="s">
        <v>34</v>
      </c>
      <c r="E16" s="75"/>
      <c r="F16" s="76"/>
      <c r="G16" s="5"/>
      <c r="H16" s="79" t="s">
        <v>39</v>
      </c>
      <c r="I16" s="80"/>
      <c r="J16" s="81"/>
    </row>
    <row r="17" spans="2:10" ht="12.75" customHeight="1" thickBot="1" x14ac:dyDescent="0.75">
      <c r="B17" s="5"/>
      <c r="C17" s="5"/>
      <c r="D17" s="74"/>
      <c r="E17" s="77"/>
      <c r="F17" s="78"/>
      <c r="G17" s="5" t="s">
        <v>14</v>
      </c>
      <c r="H17" s="82" t="str">
        <f>IF(E16="該当",B36,"")</f>
        <v/>
      </c>
      <c r="I17" s="83"/>
      <c r="J17" s="39" t="s">
        <v>5</v>
      </c>
    </row>
    <row r="18" spans="2:10" x14ac:dyDescent="0.7">
      <c r="B18" s="7" t="s">
        <v>46</v>
      </c>
      <c r="C18" s="7"/>
      <c r="D18" s="5"/>
      <c r="E18" s="2"/>
      <c r="F18" s="6"/>
      <c r="G18" s="5"/>
      <c r="H18" s="5"/>
      <c r="I18" s="2"/>
      <c r="J18" s="2"/>
    </row>
    <row r="19" spans="2:10" ht="11.25" customHeight="1" thickBot="1" x14ac:dyDescent="0.75">
      <c r="B19" s="7"/>
      <c r="C19" s="7"/>
      <c r="D19" s="5"/>
      <c r="E19" s="2"/>
      <c r="F19" s="6"/>
      <c r="G19" s="5"/>
      <c r="H19" s="15"/>
      <c r="I19" s="2"/>
      <c r="J19" s="2"/>
    </row>
    <row r="20" spans="2:10" ht="25.5" customHeight="1" thickTop="1" thickBot="1" x14ac:dyDescent="0.75">
      <c r="B20" s="2" t="s">
        <v>7</v>
      </c>
      <c r="C20" s="2"/>
      <c r="D20" s="46" t="s">
        <v>37</v>
      </c>
      <c r="E20" s="91"/>
      <c r="F20" s="92"/>
      <c r="G20" s="2"/>
      <c r="H20" s="2"/>
    </row>
    <row r="21" spans="2:10" x14ac:dyDescent="0.7">
      <c r="B21" t="s">
        <v>16</v>
      </c>
      <c r="D21" t="s">
        <v>59</v>
      </c>
    </row>
    <row r="22" spans="2:10" ht="14.25" customHeight="1" x14ac:dyDescent="0.7">
      <c r="B22" s="1"/>
      <c r="C22" s="1"/>
      <c r="D22" s="11" t="s">
        <v>10</v>
      </c>
      <c r="E22" s="93" t="s">
        <v>8</v>
      </c>
      <c r="F22" s="11" t="s">
        <v>9</v>
      </c>
      <c r="G22" s="94" t="s">
        <v>13</v>
      </c>
      <c r="H22" s="11" t="s">
        <v>11</v>
      </c>
    </row>
    <row r="23" spans="2:10" x14ac:dyDescent="0.7">
      <c r="D23" s="40">
        <f>F9-D9-H11</f>
        <v>0</v>
      </c>
      <c r="E23" s="93"/>
      <c r="F23" s="40">
        <f>F9*3/10</f>
        <v>0</v>
      </c>
      <c r="G23" s="94"/>
      <c r="H23" s="41" t="str">
        <f>IF(D23&gt;=F23,"該当","非該当")</f>
        <v>該当</v>
      </c>
    </row>
    <row r="24" spans="2:10" x14ac:dyDescent="0.7">
      <c r="B24" t="s">
        <v>17</v>
      </c>
      <c r="D24" t="s">
        <v>60</v>
      </c>
    </row>
    <row r="25" spans="2:10" ht="11.25" customHeight="1" x14ac:dyDescent="0.7">
      <c r="D25" s="12" t="s">
        <v>61</v>
      </c>
      <c r="E25" s="95" t="s">
        <v>12</v>
      </c>
      <c r="F25" s="96">
        <v>10000000</v>
      </c>
      <c r="G25" s="94" t="s">
        <v>13</v>
      </c>
      <c r="H25" s="11" t="s">
        <v>11</v>
      </c>
    </row>
    <row r="26" spans="2:10" x14ac:dyDescent="0.7">
      <c r="D26" s="40">
        <f>B14</f>
        <v>0</v>
      </c>
      <c r="E26" s="95"/>
      <c r="F26" s="96"/>
      <c r="G26" s="94"/>
      <c r="H26" s="41" t="str">
        <f>IF(D26&lt;=F25,"該当","非該当")</f>
        <v>該当</v>
      </c>
    </row>
    <row r="27" spans="2:10" x14ac:dyDescent="0.7">
      <c r="B27" t="s">
        <v>18</v>
      </c>
      <c r="D27" t="s">
        <v>63</v>
      </c>
    </row>
    <row r="28" spans="2:10" x14ac:dyDescent="0.7">
      <c r="D28" t="s">
        <v>41</v>
      </c>
    </row>
    <row r="29" spans="2:10" ht="24.75" customHeight="1" x14ac:dyDescent="0.7">
      <c r="D29" s="22" t="s">
        <v>62</v>
      </c>
      <c r="E29" s="97" t="s">
        <v>12</v>
      </c>
      <c r="F29" s="99">
        <v>4000000</v>
      </c>
      <c r="G29" s="95" t="s">
        <v>14</v>
      </c>
      <c r="H29" s="12" t="s">
        <v>11</v>
      </c>
    </row>
    <row r="30" spans="2:10" x14ac:dyDescent="0.7">
      <c r="D30" s="42">
        <f>B14-H9</f>
        <v>0</v>
      </c>
      <c r="E30" s="98"/>
      <c r="F30" s="100"/>
      <c r="G30" s="95"/>
      <c r="H30" s="41" t="str">
        <f>IF(D30&lt;=F29,"該当","非該当")</f>
        <v>該当</v>
      </c>
    </row>
    <row r="31" spans="2:10" ht="6" customHeight="1" x14ac:dyDescent="0.7">
      <c r="E31" s="2"/>
      <c r="F31" s="2"/>
    </row>
    <row r="32" spans="2:10" x14ac:dyDescent="0.7">
      <c r="D32" s="101" t="s">
        <v>15</v>
      </c>
      <c r="E32" s="102"/>
      <c r="F32" s="103" t="str">
        <f>IF(AND(H23="該当",H26="該当",H30="該当"),"コロナ減免の対象の見込み","コロナ減免の対象ではない")</f>
        <v>コロナ減免の対象の見込み</v>
      </c>
      <c r="G32" s="104"/>
      <c r="H32" s="105"/>
    </row>
    <row r="33" spans="2:12" ht="8.25" customHeight="1" x14ac:dyDescent="0.7"/>
    <row r="34" spans="2:12" ht="18" thickBot="1" x14ac:dyDescent="0.75">
      <c r="B34" t="s">
        <v>19</v>
      </c>
      <c r="D34" s="13"/>
    </row>
    <row r="35" spans="2:12" ht="13.5" customHeight="1" thickBot="1" x14ac:dyDescent="0.75">
      <c r="B35" s="84" t="s">
        <v>20</v>
      </c>
      <c r="C35" s="85"/>
      <c r="D35" s="86"/>
      <c r="E35" s="87"/>
      <c r="G35" s="88" t="s">
        <v>21</v>
      </c>
      <c r="H35" s="89"/>
      <c r="I35" s="90"/>
      <c r="J35" s="48" t="s">
        <v>50</v>
      </c>
    </row>
    <row r="36" spans="2:12" ht="15" customHeight="1" thickTop="1" thickBot="1" x14ac:dyDescent="0.75">
      <c r="B36" s="67"/>
      <c r="C36" s="68"/>
      <c r="D36" s="69"/>
      <c r="E36" s="54" t="s">
        <v>5</v>
      </c>
      <c r="G36" s="109" t="e">
        <f>B36*H9/G14</f>
        <v>#DIV/0!</v>
      </c>
      <c r="H36" s="110"/>
      <c r="I36" s="34" t="s">
        <v>5</v>
      </c>
      <c r="J36" s="49" t="e">
        <f>ROUNDDOWN(G36,-2)</f>
        <v>#DIV/0!</v>
      </c>
    </row>
    <row r="37" spans="2:12" ht="11.25" customHeight="1" thickTop="1" x14ac:dyDescent="0.7"/>
    <row r="38" spans="2:12" ht="11.25" customHeight="1" x14ac:dyDescent="0.7">
      <c r="B38" s="111" t="s">
        <v>23</v>
      </c>
      <c r="C38" s="111"/>
      <c r="D38" s="111"/>
      <c r="E38" s="111"/>
      <c r="G38" s="112" t="s">
        <v>22</v>
      </c>
      <c r="H38" s="113"/>
      <c r="I38" s="21" t="s">
        <v>24</v>
      </c>
      <c r="J38" s="111" t="s">
        <v>30</v>
      </c>
      <c r="K38" s="111"/>
      <c r="L38" s="16"/>
    </row>
    <row r="39" spans="2:12" ht="11.25" customHeight="1" x14ac:dyDescent="0.7">
      <c r="B39" s="114">
        <f>VLOOKUP(D26,I39:K44,2,TRUE)</f>
        <v>1</v>
      </c>
      <c r="C39" s="114"/>
      <c r="D39" s="114"/>
      <c r="E39" s="114"/>
      <c r="G39" s="107" t="s">
        <v>25</v>
      </c>
      <c r="H39" s="107"/>
      <c r="I39" s="43">
        <v>0</v>
      </c>
      <c r="J39" s="108">
        <v>1</v>
      </c>
      <c r="K39" s="108"/>
      <c r="L39" s="19"/>
    </row>
    <row r="40" spans="2:12" ht="11.25" customHeight="1" x14ac:dyDescent="0.7">
      <c r="G40" s="107" t="s">
        <v>26</v>
      </c>
      <c r="H40" s="107"/>
      <c r="I40" s="43">
        <v>3000001</v>
      </c>
      <c r="J40" s="108">
        <v>0.8</v>
      </c>
      <c r="K40" s="108"/>
      <c r="L40" s="19"/>
    </row>
    <row r="41" spans="2:12" ht="11.25" customHeight="1" x14ac:dyDescent="0.7">
      <c r="B41" s="88" t="s">
        <v>32</v>
      </c>
      <c r="C41" s="115"/>
      <c r="D41" s="89"/>
      <c r="E41" s="90"/>
      <c r="G41" s="107" t="s">
        <v>31</v>
      </c>
      <c r="H41" s="107"/>
      <c r="I41" s="43">
        <v>4000001</v>
      </c>
      <c r="J41" s="108">
        <v>0.6</v>
      </c>
      <c r="K41" s="108"/>
      <c r="L41" s="19"/>
    </row>
    <row r="42" spans="2:12" ht="11.25" customHeight="1" x14ac:dyDescent="0.7">
      <c r="B42" s="106" t="e">
        <f>G36*B39</f>
        <v>#DIV/0!</v>
      </c>
      <c r="C42" s="106"/>
      <c r="D42" s="106"/>
      <c r="E42" s="44" t="s">
        <v>5</v>
      </c>
      <c r="G42" s="107" t="s">
        <v>27</v>
      </c>
      <c r="H42" s="107"/>
      <c r="I42" s="43">
        <v>5500001</v>
      </c>
      <c r="J42" s="108">
        <v>0.4</v>
      </c>
      <c r="K42" s="108"/>
      <c r="L42" s="19"/>
    </row>
    <row r="43" spans="2:12" ht="11.25" customHeight="1" x14ac:dyDescent="0.7">
      <c r="B43" s="9"/>
      <c r="C43" s="9"/>
      <c r="D43" s="9"/>
      <c r="E43" s="6"/>
      <c r="F43" s="8"/>
      <c r="G43" s="107" t="s">
        <v>28</v>
      </c>
      <c r="H43" s="107"/>
      <c r="I43" s="43">
        <v>7500001</v>
      </c>
      <c r="J43" s="108">
        <v>0.2</v>
      </c>
      <c r="K43" s="108"/>
      <c r="L43" s="19"/>
    </row>
    <row r="44" spans="2:12" ht="12" customHeight="1" x14ac:dyDescent="0.7">
      <c r="B44" s="119" t="s">
        <v>33</v>
      </c>
      <c r="C44" s="119"/>
      <c r="D44" s="119"/>
      <c r="E44" s="119"/>
      <c r="G44" s="120" t="s">
        <v>47</v>
      </c>
      <c r="H44" s="107"/>
      <c r="I44" s="45">
        <v>10000001</v>
      </c>
      <c r="J44" s="103">
        <v>0</v>
      </c>
      <c r="K44" s="105"/>
    </row>
    <row r="45" spans="2:12" ht="11.25" customHeight="1" x14ac:dyDescent="0.7">
      <c r="B45" s="121" t="e">
        <f>ROUNDDOWN(B42,-2)</f>
        <v>#DIV/0!</v>
      </c>
      <c r="C45" s="121"/>
      <c r="D45" s="122"/>
      <c r="E45" s="44" t="s">
        <v>5</v>
      </c>
    </row>
    <row r="46" spans="2:12" x14ac:dyDescent="0.7">
      <c r="G46" s="55"/>
    </row>
    <row r="47" spans="2:12" ht="18.75" customHeight="1" x14ac:dyDescent="0.7">
      <c r="B47" s="123" t="s">
        <v>38</v>
      </c>
      <c r="C47" s="124"/>
      <c r="D47" s="124"/>
      <c r="E47" s="125"/>
      <c r="G47" s="128" t="s">
        <v>49</v>
      </c>
      <c r="H47" s="129"/>
      <c r="I47" s="129"/>
      <c r="J47" s="129"/>
    </row>
    <row r="48" spans="2:12" ht="21" customHeight="1" x14ac:dyDescent="0.7">
      <c r="B48" s="116" t="e">
        <f>IF(E20="該当",J36,B45)</f>
        <v>#DIV/0!</v>
      </c>
      <c r="C48" s="117"/>
      <c r="D48" s="118"/>
      <c r="E48" s="34" t="s">
        <v>5</v>
      </c>
      <c r="G48" s="126" t="e">
        <f>B36-B48</f>
        <v>#DIV/0!</v>
      </c>
      <c r="H48" s="127"/>
      <c r="I48" s="127"/>
      <c r="J48" s="47" t="s">
        <v>48</v>
      </c>
    </row>
    <row r="49" spans="2:5" ht="21" customHeight="1" x14ac:dyDescent="0.7">
      <c r="B49" s="20"/>
      <c r="C49" s="20"/>
      <c r="D49" s="20"/>
      <c r="E49" s="2"/>
    </row>
    <row r="50" spans="2:5" ht="12.75" customHeight="1" x14ac:dyDescent="0.7">
      <c r="B50" s="20"/>
      <c r="C50" s="20"/>
      <c r="D50" s="20"/>
      <c r="E50" s="2"/>
    </row>
    <row r="51" spans="2:5" ht="24" customHeight="1" x14ac:dyDescent="0.7">
      <c r="B51" s="20"/>
      <c r="C51" s="20"/>
      <c r="D51" s="20"/>
      <c r="E51" s="2"/>
    </row>
  </sheetData>
  <sheetProtection algorithmName="SHA-512" hashValue="D7rK4Ab4k5OGMRgeVgy9Y7Oj9YclKMm9XfIsnzfN9V7rgx3HRSyOaOBSjrsHjtDzlWzxua+83mu3nQK/vS9e5g==" saltValue="vurDKS5NpRuf12FaGRh6Jg==" spinCount="100000" sheet="1" formatCells="0" formatColumns="0" formatRows="0" insertColumns="0" insertRows="0" insertHyperlinks="0" deleteColumns="0" deleteRows="0" sort="0" autoFilter="0" pivotTables="0"/>
  <protectedRanges>
    <protectedRange sqref="D5:D8 F5:F8 H5:H8 B2:I2 H11 B14 G14 E16 E20 B36" name="範囲1"/>
  </protectedRanges>
  <mergeCells count="51">
    <mergeCell ref="B48:D48"/>
    <mergeCell ref="G43:H43"/>
    <mergeCell ref="J43:K43"/>
    <mergeCell ref="B44:E44"/>
    <mergeCell ref="G44:H44"/>
    <mergeCell ref="B45:D45"/>
    <mergeCell ref="B47:E47"/>
    <mergeCell ref="J44:K44"/>
    <mergeCell ref="G48:I48"/>
    <mergeCell ref="G47:J47"/>
    <mergeCell ref="B42:D42"/>
    <mergeCell ref="G42:H42"/>
    <mergeCell ref="J42:K42"/>
    <mergeCell ref="B36:D36"/>
    <mergeCell ref="G36:H36"/>
    <mergeCell ref="B38:E38"/>
    <mergeCell ref="G38:H38"/>
    <mergeCell ref="J38:K38"/>
    <mergeCell ref="B39:E39"/>
    <mergeCell ref="G39:H39"/>
    <mergeCell ref="J39:K39"/>
    <mergeCell ref="G40:H40"/>
    <mergeCell ref="J40:K40"/>
    <mergeCell ref="B41:E41"/>
    <mergeCell ref="G41:H41"/>
    <mergeCell ref="J41:K41"/>
    <mergeCell ref="B35:E35"/>
    <mergeCell ref="G35:I35"/>
    <mergeCell ref="E20:F20"/>
    <mergeCell ref="E22:E23"/>
    <mergeCell ref="G22:G23"/>
    <mergeCell ref="E25:E26"/>
    <mergeCell ref="F25:F26"/>
    <mergeCell ref="G25:G26"/>
    <mergeCell ref="E29:E30"/>
    <mergeCell ref="F29:F30"/>
    <mergeCell ref="G29:G30"/>
    <mergeCell ref="D32:E32"/>
    <mergeCell ref="F32:H32"/>
    <mergeCell ref="B14:D14"/>
    <mergeCell ref="G14:I14"/>
    <mergeCell ref="D16:D17"/>
    <mergeCell ref="E16:F17"/>
    <mergeCell ref="H16:J16"/>
    <mergeCell ref="H17:I17"/>
    <mergeCell ref="D4:E4"/>
    <mergeCell ref="F4:G4"/>
    <mergeCell ref="H4:I4"/>
    <mergeCell ref="B11:G11"/>
    <mergeCell ref="B13:E13"/>
    <mergeCell ref="G13:J13"/>
  </mergeCells>
  <phoneticPr fontId="2"/>
  <dataValidations count="1">
    <dataValidation type="list" allowBlank="1" showInputMessage="1" showErrorMessage="1" sqref="E16 E20">
      <formula1>"該当,非該当"</formula1>
    </dataValidation>
  </dataValidations>
  <pageMargins left="0.25" right="0.25" top="0.75" bottom="0.75" header="0.3" footer="0.3"/>
  <pageSetup paperSize="9" orientation="portrait" r:id="rId1"/>
  <headerFooter>
    <oddHeader xml:space="preserve">&amp;C国民健康保険税　減免額計算シート
</oddHeader>
    <oddFoote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zoomScale="110" zoomScaleNormal="100" zoomScaleSheetLayoutView="110" zoomScalePageLayoutView="85" workbookViewId="0">
      <selection activeCell="D1" sqref="D1"/>
    </sheetView>
  </sheetViews>
  <sheetFormatPr defaultRowHeight="17.649999999999999" x14ac:dyDescent="0.7"/>
  <cols>
    <col min="1" max="1" width="6" customWidth="1"/>
    <col min="2" max="2" width="10" customWidth="1"/>
    <col min="3" max="3" width="4.75" customWidth="1"/>
    <col min="4" max="4" width="17.5" customWidth="1"/>
    <col min="5" max="5" width="4" customWidth="1"/>
    <col min="6" max="6" width="16.75" customWidth="1"/>
    <col min="7" max="7" width="3.5" customWidth="1"/>
    <col min="8" max="8" width="14.625" customWidth="1"/>
    <col min="9" max="9" width="4.625" customWidth="1"/>
    <col min="10" max="10" width="4.5" customWidth="1"/>
    <col min="11" max="11" width="1.75" customWidth="1"/>
    <col min="12" max="12" width="0.625" customWidth="1"/>
  </cols>
  <sheetData>
    <row r="1" spans="1:12" x14ac:dyDescent="0.7">
      <c r="A1" t="s">
        <v>42</v>
      </c>
      <c r="F1" t="s">
        <v>45</v>
      </c>
    </row>
    <row r="2" spans="1:12" x14ac:dyDescent="0.7">
      <c r="B2" s="2" t="s">
        <v>52</v>
      </c>
      <c r="C2" s="2"/>
      <c r="D2" s="2"/>
      <c r="E2" s="2"/>
      <c r="F2" s="2"/>
      <c r="G2" s="2"/>
      <c r="H2" s="2"/>
      <c r="I2" s="2"/>
    </row>
    <row r="3" spans="1:12" ht="6.75" customHeight="1" x14ac:dyDescent="0.7"/>
    <row r="4" spans="1:12" ht="18" thickBot="1" x14ac:dyDescent="0.75">
      <c r="B4" s="23"/>
      <c r="C4" s="24" t="s">
        <v>43</v>
      </c>
      <c r="D4" s="59" t="s">
        <v>54</v>
      </c>
      <c r="E4" s="60"/>
      <c r="F4" s="61" t="s">
        <v>55</v>
      </c>
      <c r="G4" s="60"/>
      <c r="H4" s="61" t="s">
        <v>56</v>
      </c>
      <c r="I4" s="60"/>
      <c r="J4" s="3"/>
    </row>
    <row r="5" spans="1:12" x14ac:dyDescent="0.7">
      <c r="B5" s="25" t="s">
        <v>0</v>
      </c>
      <c r="C5" s="30" t="str">
        <f>IF(0.3&lt;=1-D5/F5,"○","×")</f>
        <v>○</v>
      </c>
      <c r="D5" s="27">
        <v>5000000</v>
      </c>
      <c r="E5" s="35" t="s">
        <v>5</v>
      </c>
      <c r="F5" s="27">
        <v>10000000</v>
      </c>
      <c r="G5" s="35" t="s">
        <v>5</v>
      </c>
      <c r="H5" s="27">
        <v>5000000</v>
      </c>
      <c r="I5" s="36" t="s">
        <v>5</v>
      </c>
      <c r="J5" s="2"/>
    </row>
    <row r="6" spans="1:12" x14ac:dyDescent="0.7">
      <c r="B6" s="26" t="s">
        <v>1</v>
      </c>
      <c r="C6" s="30" t="str">
        <f t="shared" ref="C6" si="0">IF(0.3&lt;=1-D6/F6,"○","×")</f>
        <v>×</v>
      </c>
      <c r="D6" s="28">
        <v>1100000</v>
      </c>
      <c r="E6" s="35" t="s">
        <v>5</v>
      </c>
      <c r="F6" s="28">
        <v>1150000</v>
      </c>
      <c r="G6" s="35" t="s">
        <v>5</v>
      </c>
      <c r="H6" s="28">
        <v>500000</v>
      </c>
      <c r="I6" s="36" t="s">
        <v>5</v>
      </c>
      <c r="J6" s="2"/>
    </row>
    <row r="7" spans="1:12" x14ac:dyDescent="0.7">
      <c r="B7" s="26" t="s">
        <v>2</v>
      </c>
      <c r="C7" s="30" t="str">
        <f>IF(0.3&lt;=1-D7/F7,"○","×")</f>
        <v>○</v>
      </c>
      <c r="D7" s="28">
        <v>1000000</v>
      </c>
      <c r="E7" s="35" t="s">
        <v>5</v>
      </c>
      <c r="F7" s="28">
        <v>1500000</v>
      </c>
      <c r="G7" s="35" t="s">
        <v>5</v>
      </c>
      <c r="H7" s="28">
        <v>1000000</v>
      </c>
      <c r="I7" s="36" t="s">
        <v>5</v>
      </c>
      <c r="J7" s="2"/>
    </row>
    <row r="8" spans="1:12" ht="18" thickBot="1" x14ac:dyDescent="0.75">
      <c r="B8" s="26" t="s">
        <v>3</v>
      </c>
      <c r="C8" s="30" t="e">
        <f>IF(0.3&lt;=1-D8/F8,"○","×")</f>
        <v>#DIV/0!</v>
      </c>
      <c r="D8" s="29">
        <v>0</v>
      </c>
      <c r="E8" s="35" t="s">
        <v>5</v>
      </c>
      <c r="F8" s="29">
        <v>0</v>
      </c>
      <c r="G8" s="35" t="s">
        <v>5</v>
      </c>
      <c r="H8" s="29">
        <v>0</v>
      </c>
      <c r="I8" s="36" t="s">
        <v>5</v>
      </c>
      <c r="J8" s="2"/>
    </row>
    <row r="9" spans="1:12" x14ac:dyDescent="0.7">
      <c r="B9" s="26" t="s">
        <v>4</v>
      </c>
      <c r="C9" s="31"/>
      <c r="D9" s="32">
        <f>SUMIF(C5:C8,"○",D5:D8)</f>
        <v>6000000</v>
      </c>
      <c r="E9" s="33" t="s">
        <v>5</v>
      </c>
      <c r="F9" s="32">
        <f>SUMIF(C5:C8,"○",F5:F8)</f>
        <v>11500000</v>
      </c>
      <c r="G9" s="33" t="s">
        <v>5</v>
      </c>
      <c r="H9" s="32">
        <f>SUMIF(C5:C8,"○",H5:H8)</f>
        <v>6000000</v>
      </c>
      <c r="I9" s="34" t="s">
        <v>5</v>
      </c>
      <c r="J9" s="2"/>
    </row>
    <row r="10" spans="1:12" ht="9" customHeight="1" thickBot="1" x14ac:dyDescent="0.75"/>
    <row r="11" spans="1:12" ht="18" thickBot="1" x14ac:dyDescent="0.75">
      <c r="B11" s="62" t="s">
        <v>6</v>
      </c>
      <c r="C11" s="63"/>
      <c r="D11" s="63"/>
      <c r="E11" s="63"/>
      <c r="F11" s="63"/>
      <c r="G11" s="134"/>
      <c r="H11" s="17">
        <v>0</v>
      </c>
      <c r="I11" s="38" t="s">
        <v>5</v>
      </c>
      <c r="J11" s="2"/>
    </row>
    <row r="12" spans="1:12" ht="6.75" customHeight="1" thickBot="1" x14ac:dyDescent="0.75"/>
    <row r="13" spans="1:12" ht="18.75" customHeight="1" x14ac:dyDescent="0.7">
      <c r="B13" s="73" t="s">
        <v>57</v>
      </c>
      <c r="C13" s="130"/>
      <c r="D13" s="130"/>
      <c r="E13" s="66"/>
      <c r="F13" s="6"/>
      <c r="G13" s="73" t="s">
        <v>58</v>
      </c>
      <c r="H13" s="130"/>
      <c r="I13" s="130"/>
      <c r="J13" s="66"/>
      <c r="K13" s="4"/>
      <c r="L13" s="4"/>
    </row>
    <row r="14" spans="1:12" ht="18" thickBot="1" x14ac:dyDescent="0.75">
      <c r="B14" s="131">
        <v>6500000</v>
      </c>
      <c r="C14" s="132"/>
      <c r="D14" s="133"/>
      <c r="E14" s="37" t="s">
        <v>5</v>
      </c>
      <c r="F14" s="6"/>
      <c r="G14" s="135">
        <v>8000000</v>
      </c>
      <c r="H14" s="136"/>
      <c r="I14" s="132"/>
      <c r="J14" s="37" t="s">
        <v>29</v>
      </c>
    </row>
    <row r="15" spans="1:12" ht="6.75" customHeight="1" thickBot="1" x14ac:dyDescent="0.75">
      <c r="B15" s="10"/>
      <c r="C15" s="10"/>
      <c r="D15" s="10"/>
      <c r="E15" s="2"/>
      <c r="F15" s="6"/>
      <c r="G15" s="10"/>
      <c r="H15" s="10"/>
      <c r="I15" s="10"/>
      <c r="J15" s="2"/>
    </row>
    <row r="16" spans="1:12" ht="10.5" customHeight="1" x14ac:dyDescent="0.7">
      <c r="B16" s="5" t="s">
        <v>40</v>
      </c>
      <c r="C16" s="5"/>
      <c r="D16" s="140" t="s">
        <v>34</v>
      </c>
      <c r="E16" s="142" t="s">
        <v>44</v>
      </c>
      <c r="F16" s="143"/>
      <c r="G16" s="5"/>
      <c r="H16" s="137" t="s">
        <v>39</v>
      </c>
      <c r="I16" s="138"/>
      <c r="J16" s="139"/>
    </row>
    <row r="17" spans="2:10" ht="12.75" customHeight="1" thickBot="1" x14ac:dyDescent="0.75">
      <c r="B17" s="5"/>
      <c r="C17" s="5"/>
      <c r="D17" s="141"/>
      <c r="E17" s="144"/>
      <c r="F17" s="145"/>
      <c r="G17" s="5" t="s">
        <v>36</v>
      </c>
      <c r="H17" s="82" t="str">
        <f>IF(E16="該当",B36,"")</f>
        <v/>
      </c>
      <c r="I17" s="83"/>
      <c r="J17" s="39" t="s">
        <v>29</v>
      </c>
    </row>
    <row r="18" spans="2:10" x14ac:dyDescent="0.7">
      <c r="B18" s="7" t="s">
        <v>46</v>
      </c>
      <c r="C18" s="7"/>
      <c r="D18" s="5"/>
      <c r="E18" s="2"/>
      <c r="F18" s="6"/>
      <c r="G18" s="5"/>
      <c r="H18" s="5"/>
      <c r="I18" s="2"/>
      <c r="J18" s="2"/>
    </row>
    <row r="19" spans="2:10" ht="11.25" customHeight="1" thickBot="1" x14ac:dyDescent="0.75">
      <c r="B19" s="7"/>
      <c r="C19" s="7"/>
      <c r="D19" s="5"/>
      <c r="E19" s="2"/>
      <c r="F19" s="6"/>
      <c r="G19" s="5"/>
      <c r="H19" s="15"/>
      <c r="I19" s="2"/>
      <c r="J19" s="2"/>
    </row>
    <row r="20" spans="2:10" ht="25.5" customHeight="1" thickBot="1" x14ac:dyDescent="0.75">
      <c r="B20" s="2" t="s">
        <v>7</v>
      </c>
      <c r="C20" s="2"/>
      <c r="D20" s="18" t="s">
        <v>37</v>
      </c>
      <c r="E20" s="146" t="s">
        <v>35</v>
      </c>
      <c r="F20" s="147"/>
      <c r="G20" s="2"/>
      <c r="H20" s="2"/>
    </row>
    <row r="21" spans="2:10" x14ac:dyDescent="0.7">
      <c r="B21" t="s">
        <v>16</v>
      </c>
      <c r="D21" t="s">
        <v>59</v>
      </c>
    </row>
    <row r="22" spans="2:10" ht="14.25" customHeight="1" x14ac:dyDescent="0.7">
      <c r="B22" s="1"/>
      <c r="C22" s="1"/>
      <c r="D22" s="11" t="s">
        <v>10</v>
      </c>
      <c r="E22" s="93" t="s">
        <v>8</v>
      </c>
      <c r="F22" s="11" t="s">
        <v>9</v>
      </c>
      <c r="G22" s="94" t="s">
        <v>13</v>
      </c>
      <c r="H22" s="11" t="s">
        <v>11</v>
      </c>
    </row>
    <row r="23" spans="2:10" x14ac:dyDescent="0.7">
      <c r="D23" s="40">
        <f>F9-D9-H11</f>
        <v>5500000</v>
      </c>
      <c r="E23" s="93"/>
      <c r="F23" s="40">
        <f>F9*3/10</f>
        <v>3450000</v>
      </c>
      <c r="G23" s="94"/>
      <c r="H23" s="41" t="str">
        <f>IF(D23&gt;=F23,"該当","非該当")</f>
        <v>該当</v>
      </c>
    </row>
    <row r="24" spans="2:10" x14ac:dyDescent="0.7">
      <c r="B24" t="s">
        <v>17</v>
      </c>
      <c r="D24" t="s">
        <v>60</v>
      </c>
    </row>
    <row r="25" spans="2:10" ht="11.25" customHeight="1" x14ac:dyDescent="0.7">
      <c r="D25" s="12" t="s">
        <v>61</v>
      </c>
      <c r="E25" s="95" t="s">
        <v>12</v>
      </c>
      <c r="F25" s="96">
        <v>10000000</v>
      </c>
      <c r="G25" s="94" t="s">
        <v>13</v>
      </c>
      <c r="H25" s="11" t="s">
        <v>11</v>
      </c>
    </row>
    <row r="26" spans="2:10" x14ac:dyDescent="0.7">
      <c r="D26" s="40">
        <f>B14</f>
        <v>6500000</v>
      </c>
      <c r="E26" s="95"/>
      <c r="F26" s="96"/>
      <c r="G26" s="94"/>
      <c r="H26" s="41" t="str">
        <f>IF(D26&lt;=F25,"該当","非該当")</f>
        <v>該当</v>
      </c>
    </row>
    <row r="27" spans="2:10" x14ac:dyDescent="0.7">
      <c r="B27" t="s">
        <v>18</v>
      </c>
      <c r="D27" t="s">
        <v>63</v>
      </c>
    </row>
    <row r="28" spans="2:10" x14ac:dyDescent="0.7">
      <c r="D28" t="s">
        <v>41</v>
      </c>
    </row>
    <row r="29" spans="2:10" ht="24.75" customHeight="1" x14ac:dyDescent="0.7">
      <c r="D29" s="22" t="s">
        <v>62</v>
      </c>
      <c r="E29" s="97" t="s">
        <v>12</v>
      </c>
      <c r="F29" s="99">
        <v>4000000</v>
      </c>
      <c r="G29" s="95" t="s">
        <v>14</v>
      </c>
      <c r="H29" s="12" t="s">
        <v>11</v>
      </c>
    </row>
    <row r="30" spans="2:10" x14ac:dyDescent="0.7">
      <c r="D30" s="42">
        <f>B14-H9</f>
        <v>500000</v>
      </c>
      <c r="E30" s="98"/>
      <c r="F30" s="100"/>
      <c r="G30" s="95"/>
      <c r="H30" s="41" t="str">
        <f>IF(D30&lt;=F29,"該当","非該当")</f>
        <v>該当</v>
      </c>
    </row>
    <row r="31" spans="2:10" ht="6" customHeight="1" x14ac:dyDescent="0.7">
      <c r="E31" s="2"/>
      <c r="F31" s="2"/>
    </row>
    <row r="32" spans="2:10" x14ac:dyDescent="0.7">
      <c r="D32" s="101" t="s">
        <v>15</v>
      </c>
      <c r="E32" s="102"/>
      <c r="F32" s="103" t="str">
        <f>IF(AND(H23="該当",H26="該当",H30="該当"),"コロナ減免の対象の見込み","コロナ減免の対象ではない")</f>
        <v>コロナ減免の対象の見込み</v>
      </c>
      <c r="G32" s="104"/>
      <c r="H32" s="105"/>
    </row>
    <row r="33" spans="2:12" ht="8.25" customHeight="1" x14ac:dyDescent="0.7"/>
    <row r="34" spans="2:12" ht="18" thickBot="1" x14ac:dyDescent="0.75">
      <c r="B34" t="s">
        <v>19</v>
      </c>
      <c r="D34" s="13"/>
    </row>
    <row r="35" spans="2:12" ht="13.5" customHeight="1" x14ac:dyDescent="0.7">
      <c r="B35" s="148" t="s">
        <v>20</v>
      </c>
      <c r="C35" s="149"/>
      <c r="D35" s="150"/>
      <c r="E35" s="87"/>
      <c r="G35" s="88" t="s">
        <v>21</v>
      </c>
      <c r="H35" s="89"/>
      <c r="I35" s="90"/>
      <c r="J35" s="48" t="s">
        <v>50</v>
      </c>
    </row>
    <row r="36" spans="2:12" ht="15" customHeight="1" thickBot="1" x14ac:dyDescent="0.75">
      <c r="B36" s="131">
        <v>100000</v>
      </c>
      <c r="C36" s="132"/>
      <c r="D36" s="133"/>
      <c r="E36" s="37" t="s">
        <v>5</v>
      </c>
      <c r="G36" s="109">
        <f>B36*H9/G14</f>
        <v>75000</v>
      </c>
      <c r="H36" s="110"/>
      <c r="I36" s="34" t="s">
        <v>5</v>
      </c>
      <c r="J36" s="49">
        <f>ROUNDDOWN(G36,-2)</f>
        <v>75000</v>
      </c>
    </row>
    <row r="37" spans="2:12" ht="11.25" customHeight="1" x14ac:dyDescent="0.7"/>
    <row r="38" spans="2:12" ht="11.25" customHeight="1" x14ac:dyDescent="0.7">
      <c r="B38" s="111" t="s">
        <v>23</v>
      </c>
      <c r="C38" s="111"/>
      <c r="D38" s="111"/>
      <c r="E38" s="111"/>
      <c r="G38" s="112" t="s">
        <v>22</v>
      </c>
      <c r="H38" s="113"/>
      <c r="I38" s="14" t="s">
        <v>24</v>
      </c>
      <c r="J38" s="111" t="s">
        <v>30</v>
      </c>
      <c r="K38" s="111"/>
      <c r="L38" s="16"/>
    </row>
    <row r="39" spans="2:12" ht="11.25" customHeight="1" x14ac:dyDescent="0.7">
      <c r="B39" s="114">
        <f>VLOOKUP(D26,I39:K44,2,TRUE)</f>
        <v>0.4</v>
      </c>
      <c r="C39" s="114"/>
      <c r="D39" s="114"/>
      <c r="E39" s="114"/>
      <c r="G39" s="107" t="s">
        <v>25</v>
      </c>
      <c r="H39" s="107"/>
      <c r="I39" s="43">
        <v>0</v>
      </c>
      <c r="J39" s="108">
        <v>1</v>
      </c>
      <c r="K39" s="108"/>
      <c r="L39" s="19"/>
    </row>
    <row r="40" spans="2:12" ht="11.25" customHeight="1" x14ac:dyDescent="0.7">
      <c r="G40" s="107" t="s">
        <v>26</v>
      </c>
      <c r="H40" s="107"/>
      <c r="I40" s="43">
        <v>3000001</v>
      </c>
      <c r="J40" s="108">
        <v>0.8</v>
      </c>
      <c r="K40" s="108"/>
      <c r="L40" s="19"/>
    </row>
    <row r="41" spans="2:12" ht="11.25" customHeight="1" x14ac:dyDescent="0.7">
      <c r="B41" s="88" t="s">
        <v>32</v>
      </c>
      <c r="C41" s="115"/>
      <c r="D41" s="89"/>
      <c r="E41" s="90"/>
      <c r="G41" s="107" t="s">
        <v>31</v>
      </c>
      <c r="H41" s="107"/>
      <c r="I41" s="43">
        <v>4000001</v>
      </c>
      <c r="J41" s="108">
        <v>0.6</v>
      </c>
      <c r="K41" s="108"/>
      <c r="L41" s="19"/>
    </row>
    <row r="42" spans="2:12" ht="11.25" customHeight="1" x14ac:dyDescent="0.7">
      <c r="B42" s="106">
        <f>G36*B39</f>
        <v>30000</v>
      </c>
      <c r="C42" s="106"/>
      <c r="D42" s="106"/>
      <c r="E42" s="44" t="s">
        <v>29</v>
      </c>
      <c r="G42" s="107" t="s">
        <v>27</v>
      </c>
      <c r="H42" s="107"/>
      <c r="I42" s="43">
        <v>5500001</v>
      </c>
      <c r="J42" s="108">
        <v>0.4</v>
      </c>
      <c r="K42" s="108"/>
      <c r="L42" s="19"/>
    </row>
    <row r="43" spans="2:12" ht="11.25" customHeight="1" x14ac:dyDescent="0.7">
      <c r="B43" s="9"/>
      <c r="C43" s="9"/>
      <c r="D43" s="9"/>
      <c r="E43" s="6"/>
      <c r="F43" s="8"/>
      <c r="G43" s="107" t="s">
        <v>28</v>
      </c>
      <c r="H43" s="107"/>
      <c r="I43" s="43">
        <v>7500001</v>
      </c>
      <c r="J43" s="108">
        <v>0.2</v>
      </c>
      <c r="K43" s="108"/>
      <c r="L43" s="19"/>
    </row>
    <row r="44" spans="2:12" ht="12" customHeight="1" x14ac:dyDescent="0.7">
      <c r="B44" s="119" t="s">
        <v>33</v>
      </c>
      <c r="C44" s="119"/>
      <c r="D44" s="119"/>
      <c r="E44" s="119"/>
      <c r="G44" s="120" t="s">
        <v>47</v>
      </c>
      <c r="H44" s="107"/>
      <c r="I44" s="45">
        <v>10000001</v>
      </c>
      <c r="J44" s="103">
        <v>0</v>
      </c>
      <c r="K44" s="105"/>
    </row>
    <row r="45" spans="2:12" ht="11.25" customHeight="1" x14ac:dyDescent="0.7">
      <c r="B45" s="121">
        <f>ROUNDDOWN(B42,-2)</f>
        <v>30000</v>
      </c>
      <c r="C45" s="121"/>
      <c r="D45" s="122"/>
      <c r="E45" s="44" t="s">
        <v>29</v>
      </c>
    </row>
    <row r="47" spans="2:12" ht="18.75" customHeight="1" x14ac:dyDescent="0.7">
      <c r="B47" s="123" t="s">
        <v>38</v>
      </c>
      <c r="C47" s="124"/>
      <c r="D47" s="124"/>
      <c r="E47" s="125"/>
      <c r="G47" s="128" t="s">
        <v>49</v>
      </c>
      <c r="H47" s="129"/>
      <c r="I47" s="129"/>
      <c r="J47" s="129"/>
    </row>
    <row r="48" spans="2:12" ht="21" customHeight="1" x14ac:dyDescent="0.7">
      <c r="B48" s="116">
        <f>IF(E20="該当",J36,B45)</f>
        <v>30000</v>
      </c>
      <c r="C48" s="117"/>
      <c r="D48" s="118"/>
      <c r="E48" s="34" t="s">
        <v>29</v>
      </c>
      <c r="G48" s="126">
        <f>B36-B48</f>
        <v>70000</v>
      </c>
      <c r="H48" s="127"/>
      <c r="I48" s="127"/>
      <c r="J48" s="47" t="s">
        <v>48</v>
      </c>
    </row>
    <row r="49" spans="2:5" ht="21" customHeight="1" x14ac:dyDescent="0.7">
      <c r="B49" s="20"/>
      <c r="C49" s="20"/>
      <c r="D49" s="20"/>
      <c r="E49" s="2"/>
    </row>
    <row r="50" spans="2:5" ht="12.75" customHeight="1" x14ac:dyDescent="0.7">
      <c r="B50" s="20"/>
      <c r="C50" s="20"/>
      <c r="D50" s="20"/>
      <c r="E50" s="2"/>
    </row>
    <row r="51" spans="2:5" ht="24" customHeight="1" x14ac:dyDescent="0.7">
      <c r="B51" s="20"/>
      <c r="C51" s="20"/>
      <c r="D51" s="20"/>
      <c r="E51" s="2"/>
    </row>
  </sheetData>
  <mergeCells count="51">
    <mergeCell ref="B45:D45"/>
    <mergeCell ref="B48:D48"/>
    <mergeCell ref="E20:F20"/>
    <mergeCell ref="B47:E47"/>
    <mergeCell ref="H17:I17"/>
    <mergeCell ref="B35:E35"/>
    <mergeCell ref="G35:I35"/>
    <mergeCell ref="G36:H36"/>
    <mergeCell ref="B38:E38"/>
    <mergeCell ref="G38:H38"/>
    <mergeCell ref="B39:E39"/>
    <mergeCell ref="G39:H39"/>
    <mergeCell ref="G40:H40"/>
    <mergeCell ref="G41:H41"/>
    <mergeCell ref="G42:H42"/>
    <mergeCell ref="G43:H43"/>
    <mergeCell ref="B36:D36"/>
    <mergeCell ref="F25:F26"/>
    <mergeCell ref="H16:J16"/>
    <mergeCell ref="D16:D17"/>
    <mergeCell ref="E16:F17"/>
    <mergeCell ref="F32:H32"/>
    <mergeCell ref="D32:E32"/>
    <mergeCell ref="H4:I4"/>
    <mergeCell ref="B13:E13"/>
    <mergeCell ref="B14:D14"/>
    <mergeCell ref="B11:G11"/>
    <mergeCell ref="G29:G30"/>
    <mergeCell ref="E29:E30"/>
    <mergeCell ref="D4:E4"/>
    <mergeCell ref="F4:G4"/>
    <mergeCell ref="F29:F30"/>
    <mergeCell ref="G22:G23"/>
    <mergeCell ref="G25:G26"/>
    <mergeCell ref="E22:E23"/>
    <mergeCell ref="G13:J13"/>
    <mergeCell ref="G14:I14"/>
    <mergeCell ref="E25:E26"/>
    <mergeCell ref="G47:J47"/>
    <mergeCell ref="G48:I48"/>
    <mergeCell ref="J43:K43"/>
    <mergeCell ref="J44:K44"/>
    <mergeCell ref="G44:H44"/>
    <mergeCell ref="B44:E44"/>
    <mergeCell ref="B41:E41"/>
    <mergeCell ref="B42:D42"/>
    <mergeCell ref="J38:K38"/>
    <mergeCell ref="J39:K39"/>
    <mergeCell ref="J40:K40"/>
    <mergeCell ref="J41:K41"/>
    <mergeCell ref="J42:K42"/>
  </mergeCells>
  <phoneticPr fontId="2"/>
  <dataValidations disablePrompts="1" count="1">
    <dataValidation type="list" allowBlank="1" showInputMessage="1" showErrorMessage="1" sqref="E16 E20">
      <formula1>"該当,非該当"</formula1>
    </dataValidation>
  </dataValidations>
  <pageMargins left="0.25" right="0.25" top="0.75" bottom="0.75" header="0.3" footer="0.3"/>
  <pageSetup paperSize="9" orientation="portrait" r:id="rId1"/>
  <headerFooter>
    <oddHeader xml:space="preserve">&amp;C国民健康保険税　減免額計算シート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入力例</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長縄 貴史</cp:lastModifiedBy>
  <cp:lastPrinted>2022-06-08T01:14:58Z</cp:lastPrinted>
  <dcterms:created xsi:type="dcterms:W3CDTF">2020-05-30T07:15:44Z</dcterms:created>
  <dcterms:modified xsi:type="dcterms:W3CDTF">2022-06-08T01:17:17Z</dcterms:modified>
</cp:coreProperties>
</file>